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Zabezpečovací zař..." sheetId="2" r:id="rId2"/>
    <sheet name="VON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'PS 01 - Zabezpečovací zař...'!$C$116:$K$180</definedName>
    <definedName name="_xlnm.Print_Area" localSheetId="1">'PS 01 - Zabezpečovací zař...'!$C$4:$J$76,'PS 01 - Zabezpečovací zař...'!$C$82:$J$98,'PS 01 - Zabezpečovací zař...'!$C$104:$K$180</definedName>
    <definedName name="_xlnm.Print_Titles" localSheetId="1">'PS 01 - Zabezpečovací zař...'!$116:$116</definedName>
    <definedName name="_xlnm._FilterDatabase" localSheetId="2" hidden="1">'VON - VON'!$C$116:$K$122</definedName>
    <definedName name="_xlnm.Print_Area" localSheetId="2">'VON - VON'!$C$4:$J$76,'VON - VON'!$C$82:$J$98,'VON - VON'!$C$104:$K$122</definedName>
    <definedName name="_xlnm.Print_Titles" localSheetId="2">'VON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1"/>
  <c r="BH121"/>
  <c r="BG121"/>
  <c r="BF121"/>
  <c r="T121"/>
  <c r="R121"/>
  <c r="P121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89"/>
  <c r="E7"/>
  <c r="E85"/>
  <c i="2" r="J37"/>
  <c r="J36"/>
  <c i="1" r="AY95"/>
  <c i="2" r="J35"/>
  <c i="1" r="AX95"/>
  <c i="2"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107"/>
  <c i="1" r="L90"/>
  <c r="AM90"/>
  <c r="AM89"/>
  <c r="L89"/>
  <c r="AM87"/>
  <c r="L87"/>
  <c r="L85"/>
  <c r="L84"/>
  <c i="2" r="BK175"/>
  <c r="J167"/>
  <c r="J147"/>
  <c r="J135"/>
  <c r="BK173"/>
  <c r="BK163"/>
  <c r="BK157"/>
  <c r="BK145"/>
  <c r="BK127"/>
  <c r="J133"/>
  <c i="3" r="J119"/>
  <c i="2" r="J171"/>
  <c r="BK151"/>
  <c r="J129"/>
  <c r="J175"/>
  <c r="BK161"/>
  <c r="BK153"/>
  <c r="BK135"/>
  <c r="BK137"/>
  <c i="3" r="J34"/>
  <c i="2" r="J177"/>
  <c r="BK159"/>
  <c r="J145"/>
  <c r="BK122"/>
  <c r="BK167"/>
  <c r="J159"/>
  <c r="J149"/>
  <c r="J131"/>
  <c r="BK139"/>
  <c r="J169"/>
  <c r="BK149"/>
  <c r="BK133"/>
  <c r="J120"/>
  <c r="BK169"/>
  <c r="J161"/>
  <c r="BK147"/>
  <c r="J139"/>
  <c r="BK179"/>
  <c r="J118"/>
  <c i="3" r="BK119"/>
  <c i="2" r="J179"/>
  <c r="J157"/>
  <c r="J137"/>
  <c r="J124"/>
  <c r="BK165"/>
  <c r="J151"/>
  <c r="BK143"/>
  <c r="BK120"/>
  <c r="BK129"/>
  <c i="3" r="J121"/>
  <c i="2" r="BK177"/>
  <c r="BK155"/>
  <c r="BK141"/>
  <c i="1" r="AS94"/>
  <c i="2" r="BK124"/>
  <c r="BK131"/>
  <c i="3" r="BK121"/>
  <c i="2" r="J173"/>
  <c r="J165"/>
  <c r="J153"/>
  <c r="J143"/>
  <c r="J127"/>
  <c r="BK171"/>
  <c r="J163"/>
  <c r="J155"/>
  <c r="J141"/>
  <c r="BK118"/>
  <c r="J122"/>
  <c l="1" r="P126"/>
  <c r="P117"/>
  <c i="1" r="AU95"/>
  <c i="2" r="T126"/>
  <c r="T117"/>
  <c r="R126"/>
  <c r="R117"/>
  <c i="3" r="BK118"/>
  <c r="J118"/>
  <c r="J97"/>
  <c r="R118"/>
  <c r="R117"/>
  <c i="2" r="BK126"/>
  <c r="BK117"/>
  <c r="J117"/>
  <c i="3" r="P118"/>
  <c r="P117"/>
  <c i="1" r="AU96"/>
  <c i="3" r="T118"/>
  <c r="T117"/>
  <c r="F92"/>
  <c r="E107"/>
  <c r="J111"/>
  <c r="BE119"/>
  <c r="J91"/>
  <c i="1" r="AW96"/>
  <c i="3" r="J92"/>
  <c r="BE121"/>
  <c i="2" r="E85"/>
  <c r="BE120"/>
  <c r="BE169"/>
  <c r="J113"/>
  <c r="BE118"/>
  <c r="BE122"/>
  <c r="BE124"/>
  <c r="J89"/>
  <c r="F92"/>
  <c r="BE133"/>
  <c r="BE139"/>
  <c r="BE141"/>
  <c r="BE153"/>
  <c r="BE155"/>
  <c r="BE157"/>
  <c r="BE161"/>
  <c r="BE163"/>
  <c r="BE165"/>
  <c r="BE167"/>
  <c r="BE127"/>
  <c r="BE129"/>
  <c r="BE131"/>
  <c r="BE135"/>
  <c r="BE137"/>
  <c r="BE143"/>
  <c r="BE145"/>
  <c r="BE147"/>
  <c r="BE149"/>
  <c r="BE151"/>
  <c r="BE159"/>
  <c r="BE171"/>
  <c r="BE173"/>
  <c r="BE175"/>
  <c r="BE177"/>
  <c r="BE179"/>
  <c r="F36"/>
  <c i="1" r="BC95"/>
  <c i="2" r="F34"/>
  <c i="1" r="BA95"/>
  <c i="3" r="F34"/>
  <c i="1" r="BA96"/>
  <c i="3" r="F36"/>
  <c i="1" r="BC96"/>
  <c i="2" r="J30"/>
  <c i="3" r="F37"/>
  <c i="1" r="BD96"/>
  <c i="3" r="F35"/>
  <c i="1" r="BB96"/>
  <c i="2" r="F37"/>
  <c i="1" r="BD95"/>
  <c i="2" r="J34"/>
  <c i="1" r="AW95"/>
  <c i="2" r="F35"/>
  <c i="1" r="BB95"/>
  <c i="2" l="1" r="J96"/>
  <c i="1" r="AG95"/>
  <c i="2" r="J126"/>
  <c r="J97"/>
  <c i="3" r="BK117"/>
  <c r="J117"/>
  <c r="J96"/>
  <c i="2" r="F33"/>
  <c i="1" r="AZ95"/>
  <c r="AU94"/>
  <c r="BC94"/>
  <c r="AY94"/>
  <c i="3" r="J33"/>
  <c i="1" r="AV96"/>
  <c r="AT96"/>
  <c r="BA94"/>
  <c r="W30"/>
  <c i="3" r="F33"/>
  <c i="1" r="AZ96"/>
  <c i="2" r="J33"/>
  <c i="1" r="AV95"/>
  <c r="AT95"/>
  <c r="AN95"/>
  <c r="BD94"/>
  <c r="W33"/>
  <c r="BB94"/>
  <c r="W31"/>
  <c i="2" l="1" r="J39"/>
  <c i="3" r="J30"/>
  <c i="1" r="AG96"/>
  <c r="AG94"/>
  <c r="AK26"/>
  <c r="AZ94"/>
  <c r="W29"/>
  <c r="AW94"/>
  <c r="AK30"/>
  <c r="W32"/>
  <c r="AX94"/>
  <c i="3" l="1" r="J39"/>
  <c i="1"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<sst xmlns="http://schemas.openxmlformats.org/spreadsheetml/2006/main">
  <si>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</si>
  <si>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</si>
  <si>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</si>
  <si>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</si>
  <si>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</si>
  <si>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{493983ae-c918-403e-a50d-e781fadd4825}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</si>
  <si>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</si>
  <si>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</si>
  <si>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</si>
  <si>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</si>
  <si>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</si>
  <si>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</si>
  <si>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</si>
  <si>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</si>
  <si>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2022-D3Litovel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</si>
  <si>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</si>
  <si>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</si>
  <si>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na trati D3 Litovel předměstí - Červenka</t>
  </si>
  <si>
    <t>KSO:</t>
  </si>
  <si>
    <t>CC-CZ:</t>
  </si>
  <si>
    <t>Místo:</t>
  </si>
  <si>
    <t>ŽST Červenka, ŽST Litovel předm, CDP</t>
  </si>
  <si>
    <t>Datum:</t>
  </si>
  <si>
    <t>5. 6. 2022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</si>
  <si>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</si>
  <si>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</si>
  <si>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</si>
  <si>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</si>
  <si>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</si>
  <si>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</si>
  <si>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</si>
  <si>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</si>
  <si>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</si>
  <si>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</si>
  <si>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</si>
  <si>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</si>
  <si>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</si>
  <si>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</si>
  <si>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</si>
  <si>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</si>
  <si>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</si>
  <si>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</si>
  <si>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</si>
  <si>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</si>
  <si>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</si>
  <si>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</si>
  <si>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</si>
  <si>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</si>
  <si>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</si>
  <si>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</si>
  <si>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</si>
  <si>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</si>
  <si>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</si>
  <si>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</si>
  <si>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</si>
  <si>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</si>
  <si>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</si>
  <si>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</si>
  <si>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</si>
  <si>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</si>
  <si>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</si>
  <si>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</si>
  <si>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</si>
  <si>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</si>
  <si>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</si>
  <si>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</si>
  <si>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</si>
  <si>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</si>
  <si>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</si>
  <si>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</si>
  <si>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</si>
  <si>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</si>
  <si>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</si>
  <si>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</si>
  <si>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</si>
  <si>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</si>
  <si>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</si>
  <si>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</si>
  <si>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</si>
  <si>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</si>
  <si>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</si>
  <si>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Zabezpečovací zařízení</t>
  </si>
  <si>
    <t>PRO</t>
  </si>
  <si>
    <t>1</t>
  </si>
  <si>
    <t>{4bc5a312-c38c-47ba-9e67-eb287ba0fde1}</t>
  </si>
  <si>
    <t>2</t>
  </si>
  <si>
    <t>VON</t>
  </si>
  <si>
    <t>{e7ce7dcc-087b-4cb5-824a-3a597d726a87}</t>
  </si>
  <si>
    <t>KRYCÍ LIST SOUPISU PRACÍ</t>
  </si>
  <si>
    <t>Objekt:</t>
  </si>
  <si>
    <t>PS 01 - Zabezpečovací zařízení</t>
  </si>
  <si>
    <t>Ing. František Jachan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</si>
  <si>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</si>
  <si>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</si>
  <si>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</si>
  <si>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</si>
  <si>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</si>
  <si>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</si>
  <si>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</si>
  <si>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</si>
  <si>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</si>
  <si>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</si>
  <si>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</si>
  <si>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</si>
  <si>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</si>
  <si>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</si>
  <si>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</si>
  <si>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</si>
  <si>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</si>
  <si>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</si>
  <si>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</si>
  <si>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</si>
  <si>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7594300104</t>
  </si>
  <si>
    <t>Kontrolní skříň s pomocnými tlačítky</t>
  </si>
  <si>
    <t>kus</t>
  </si>
  <si>
    <t>Sborník UOŽI 01 2022</t>
  </si>
  <si>
    <t>ROZPOCET</t>
  </si>
  <si>
    <t>1664549777</t>
  </si>
  <si>
    <t>PP</t>
  </si>
  <si>
    <t>7593330040</t>
  </si>
  <si>
    <t xml:space="preserve">Výměnné díly Relé NMŠ </t>
  </si>
  <si>
    <t>1025233079</t>
  </si>
  <si>
    <t>3</t>
  </si>
  <si>
    <t>7593310450</t>
  </si>
  <si>
    <t xml:space="preserve">Konstrukční díly Panel volné vazby </t>
  </si>
  <si>
    <t>1174631719</t>
  </si>
  <si>
    <t>4</t>
  </si>
  <si>
    <t>7590521464</t>
  </si>
  <si>
    <t>Vedení kabelová - metalické sítě TCEKPFLE 6 P 1,0 D</t>
  </si>
  <si>
    <t>m</t>
  </si>
  <si>
    <t>1708915046</t>
  </si>
  <si>
    <t>OST</t>
  </si>
  <si>
    <t>Ostatní</t>
  </si>
  <si>
    <t>5</t>
  </si>
  <si>
    <t>K</t>
  </si>
  <si>
    <t>7499751010</t>
  </si>
  <si>
    <t>Montážní práce na zabezpečovacím zařízení</t>
  </si>
  <si>
    <t>hod</t>
  </si>
  <si>
    <t>1815869266</t>
  </si>
  <si>
    <t>Montážní práce, úprava vazeb vnitřní technologie zabezpečovacího zařízení apod. (Litovel předměstí, PZS, Litovel, Červenka zastávka, Červenka)</t>
  </si>
  <si>
    <t>6</t>
  </si>
  <si>
    <t>7499751020</t>
  </si>
  <si>
    <t>Práce na kabelových vedeních</t>
  </si>
  <si>
    <t>1993148124</t>
  </si>
  <si>
    <t>Práce na kabelových vedeních, lokalizace poruch, úprava zapojení stávajících kabelových skříní/rozvaděčů/závěrů.</t>
  </si>
  <si>
    <t>7</t>
  </si>
  <si>
    <t>7590525222</t>
  </si>
  <si>
    <t>Montáž kabelu návěstního s jádrem 0,8 mm Cu do 50 XN</t>
  </si>
  <si>
    <t>1675536750</t>
  </si>
  <si>
    <t xml:space="preserve">Montáž kabelu návěstního s jádrem 0,8 mm Cu do 50 XN </t>
  </si>
  <si>
    <t>8</t>
  </si>
  <si>
    <t>7590525230</t>
  </si>
  <si>
    <t>Montáž kabelu návěstního volně uloženého s jádrem 1 mm Cu TCEKEZE, TCEKFE, TCEKPFLEY, TCEKPFLEZE do 7 P</t>
  </si>
  <si>
    <t>-428608411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</si>
  <si>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</si>
  <si>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</t>
  </si>
  <si>
    <t>7590527046</t>
  </si>
  <si>
    <t>Demontáž kabelu uloženého v roštu</t>
  </si>
  <si>
    <t>1444569952</t>
  </si>
  <si>
    <t>10</t>
  </si>
  <si>
    <t>7590555090</t>
  </si>
  <si>
    <t>Montáž formy pro kabel TCEKY, TCEKE pro vnitřní část RZZ na kabelu 6 P 1,0 a 7 P 1,0</t>
  </si>
  <si>
    <t>274346156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</si>
  <si>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</si>
  <si>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11</t>
  </si>
  <si>
    <t>7592605010</t>
  </si>
  <si>
    <t>Úprava adresného SW pro ŽST (ESA), instalace a přezkoušení</t>
  </si>
  <si>
    <t>809044625</t>
  </si>
  <si>
    <t>Úprava adresného SW pro ŽST (ESA), instalace a přezkoušení:
ASW Červenka, CDP, cvičný sál, pracoviště dispečera DOZ, GTN, servisní a diagnostické pracoviště, radiobloková centrála</t>
  </si>
  <si>
    <t>12</t>
  </si>
  <si>
    <t>7592605020</t>
  </si>
  <si>
    <t>Konfigurace SW v PC - simulátor</t>
  </si>
  <si>
    <t>37772793</t>
  </si>
  <si>
    <t>13</t>
  </si>
  <si>
    <t>7593315425</t>
  </si>
  <si>
    <t>Zhotovení jednoho zapojení při volné vazbě</t>
  </si>
  <si>
    <t>-1680429565</t>
  </si>
  <si>
    <t>Zhotovení jednoho zapojení při volné vazbě - naměření vodiče, zatažení a připojení</t>
  </si>
  <si>
    <t>14</t>
  </si>
  <si>
    <t>7593315500</t>
  </si>
  <si>
    <t>Montáž kontrolní skříně s pomocnými tlačítky</t>
  </si>
  <si>
    <t>-1436628313</t>
  </si>
  <si>
    <t>7593317010</t>
  </si>
  <si>
    <t>Zrušení jednoho zapojení při volné vazbě {odpojení vodiče a jeho vytažení}</t>
  </si>
  <si>
    <t>428691375</t>
  </si>
  <si>
    <t>Zrušení jednoho zapojení při volné vazbě {odpojení vodiče a jeho vytažení} - odpojení vodiče a jeho vytažení</t>
  </si>
  <si>
    <t>16</t>
  </si>
  <si>
    <t>7593317500</t>
  </si>
  <si>
    <t xml:space="preserve">Demontáž kontrolní skříně </t>
  </si>
  <si>
    <t>-1564939878</t>
  </si>
  <si>
    <t>Demontáž kontrolní skříně</t>
  </si>
  <si>
    <t>17</t>
  </si>
  <si>
    <t>7598015090</t>
  </si>
  <si>
    <t>Přeměření izolačního stavu kabelu úložného 20 žil</t>
  </si>
  <si>
    <t>1760703090</t>
  </si>
  <si>
    <t>18</t>
  </si>
  <si>
    <t>75B117R</t>
  </si>
  <si>
    <t>Vnitřní kabelové rozvody do 20 kabelů - montáž</t>
  </si>
  <si>
    <t>-910718788</t>
  </si>
  <si>
    <t>19</t>
  </si>
  <si>
    <t>75B111R</t>
  </si>
  <si>
    <t>Vnitřní kabelové rozvody do 20 kabelů - dodávka</t>
  </si>
  <si>
    <t>174417449</t>
  </si>
  <si>
    <t>20</t>
  </si>
  <si>
    <t>7598015100</t>
  </si>
  <si>
    <t>Přeměření izolačního stavu kabelu úložného 40 žil</t>
  </si>
  <si>
    <t>-2077954747</t>
  </si>
  <si>
    <t>7598095145</t>
  </si>
  <si>
    <t>Regulovaní a aktivování souhlasu D3</t>
  </si>
  <si>
    <t>-1954916511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</si>
  <si>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</si>
  <si>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22</t>
  </si>
  <si>
    <t>7598095185</t>
  </si>
  <si>
    <t>Přezkoušení vlakových cest (vlakových i posunových) za 1 vlakovou cestu</t>
  </si>
  <si>
    <t>-604489099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</si>
  <si>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</si>
  <si>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23</t>
  </si>
  <si>
    <t>7598095390</t>
  </si>
  <si>
    <t>Příprava ke komplexním zkouškám za 1 jízdní cestu do 30 výhybek</t>
  </si>
  <si>
    <t>1013477926</t>
  </si>
  <si>
    <t>Příprava ke komplexním zkouškám za 1 jízdní cestu do 30 výhybek - oživení, seřízení a nastavení zařízení s ohledem na postup jeho uvádění do provozu</t>
  </si>
  <si>
    <t>24</t>
  </si>
  <si>
    <t>7598095405</t>
  </si>
  <si>
    <t>Příprava ke komplexním zkouškám souhlasu D3</t>
  </si>
  <si>
    <t>449100724</t>
  </si>
  <si>
    <t>Příprava ke komplexním zkouškám souhlasu D3 s ohledem na postup jeho uvádění do provozu</t>
  </si>
  <si>
    <t>25</t>
  </si>
  <si>
    <t>7598095420</t>
  </si>
  <si>
    <t>Příprava ke komplexním zkouškám souhlasu D3 a staničního zabezpečovacího zařízení za úvazku na 1 traťové koleji v 1 směru</t>
  </si>
  <si>
    <t>2128277131</t>
  </si>
  <si>
    <t>Příprava ke komplexním zkouškám souhlasu D3 a staničního zabezpečovacího zařízení za úvazku na 1 traťové koleji v 1 směru - oživení, seřízení a nastavení zařízení s ohledem na postup jeho uvádění do provozu</t>
  </si>
  <si>
    <t>26</t>
  </si>
  <si>
    <t>7598095460</t>
  </si>
  <si>
    <t>Komplexní zkouška za 1 jízdní cestu do 30 výhybek</t>
  </si>
  <si>
    <t>874147168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</si>
  <si>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</si>
  <si>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27</t>
  </si>
  <si>
    <t>7598095475</t>
  </si>
  <si>
    <t>Komplexní zkouška souhlasu D3 pro jeden směr</t>
  </si>
  <si>
    <t>1675373144</t>
  </si>
  <si>
    <t>Komplexní zkouška souhlasu D3 pro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</si>
  <si>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28</t>
  </si>
  <si>
    <t>7598095546</t>
  </si>
  <si>
    <t>Vyhotovení protokolu UTZ pro SZZ reléové a elektronické do 10 výhybkových jednotek</t>
  </si>
  <si>
    <t>-933557014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</si>
  <si>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</si>
  <si>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29</t>
  </si>
  <si>
    <t>7598095547</t>
  </si>
  <si>
    <t>Vyhotovení protokolu UTZ pro SZZ reléové a elektronické za každých dalších 10 výhybkových jednotek</t>
  </si>
  <si>
    <t>-1732024533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</si>
  <si>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</si>
  <si>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30</t>
  </si>
  <si>
    <t>7598095620</t>
  </si>
  <si>
    <t>Vyhotovení revizní zprávy SZZ reléové do 10 přestavníků</t>
  </si>
  <si>
    <t>-78452243</t>
  </si>
  <si>
    <t>Vyhotovení revizní zprávy SZZ reléové do 10 přestavníků - vykonání prohlídky a zkoušky pro napájení elektrického zařízení včetně vyhotovení revizní zprávy podle vyhl. 100/1995 Sb. a norem ČSN</t>
  </si>
  <si>
    <t>31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</si>
  <si>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</si>
  <si>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</si>
  <si>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-125254193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</si>
  <si>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</si>
  <si>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VON - VON</t>
  </si>
  <si>
    <t>VRN - Vedlejší rozpočtové náklady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</si>
  <si>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</si>
  <si>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</si>
  <si>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</si>
  <si>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</si>
  <si>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</si>
  <si>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377706051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</si>
  <si>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</si>
  <si>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</si>
  <si>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</si>
  <si>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-340361756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</si>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</sst>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2022-D3Litovel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zabezpečovacího zařízení na trati D3 Litovel předměstí - Červenka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ŽST Červenka, ŽST Litovel předm, CDP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5. 6. 2022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 01 - Zabezpečovací zař...'!J30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'PS 01 - Zabezpečovací zař...'!P117</f>
        <v>0</v>
      </c>
      <c r="AV95" s="124">
        <f>'PS 01 - Zabezpečovací zař...'!J33</f>
        <v>0</v>
      </c>
      <c r="AW95" s="124">
        <f>'PS 01 - Zabezpečovací zař...'!J34</f>
        <v>0</v>
      </c>
      <c r="AX95" s="124">
        <f>'PS 01 - Zabezpečovací zař...'!J35</f>
        <v>0</v>
      </c>
      <c r="AY95" s="124">
        <f>'PS 01 - Zabezpečovací zař...'!J36</f>
        <v>0</v>
      </c>
      <c r="AZ95" s="124">
        <f>'PS 01 - Zabezpečovací zař...'!F33</f>
        <v>0</v>
      </c>
      <c r="BA95" s="124">
        <f>'PS 01 - Zabezpečovací zař...'!F34</f>
        <v>0</v>
      </c>
      <c r="BB95" s="124">
        <f>'PS 01 - Zabezpečovací zař...'!F35</f>
        <v>0</v>
      </c>
      <c r="BC95" s="124">
        <f>'PS 01 - Zabezpečovací zař...'!F36</f>
        <v>0</v>
      </c>
      <c r="BD95" s="126">
        <f>'PS 01 - Zabezpečovací zař...'!F37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7" customFormat="1" ht="16.5" customHeight="1">
      <c r="A96" s="115" t="s">
        <v>79</v>
      </c>
      <c r="B96" s="116"/>
      <c r="C96" s="117"/>
      <c r="D96" s="118" t="s">
        <v>86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'VON - VON'!J30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86</v>
      </c>
      <c r="AR96" s="122"/>
      <c r="AS96" s="128">
        <v>0</v>
      </c>
      <c r="AT96" s="129">
        <f>ROUND(SUM(AV96:AW96),2)</f>
        <v>0</v>
      </c>
      <c r="AU96" s="130">
        <f>'VON - VON'!P117</f>
        <v>0</v>
      </c>
      <c r="AV96" s="129">
        <f>'VON - VON'!J33</f>
        <v>0</v>
      </c>
      <c r="AW96" s="129">
        <f>'VON - VON'!J34</f>
        <v>0</v>
      </c>
      <c r="AX96" s="129">
        <f>'VON - VON'!J35</f>
        <v>0</v>
      </c>
      <c r="AY96" s="129">
        <f>'VON - VON'!J36</f>
        <v>0</v>
      </c>
      <c r="AZ96" s="129">
        <f>'VON - VON'!F33</f>
        <v>0</v>
      </c>
      <c r="BA96" s="129">
        <f>'VON - VON'!F34</f>
        <v>0</v>
      </c>
      <c r="BB96" s="129">
        <f>'VON - VON'!F35</f>
        <v>0</v>
      </c>
      <c r="BC96" s="129">
        <f>'VON - VON'!F36</f>
        <v>0</v>
      </c>
      <c r="BD96" s="131">
        <f>'VON - VON'!F37</f>
        <v>0</v>
      </c>
      <c r="BE96" s="7"/>
      <c r="BT96" s="127" t="s">
        <v>83</v>
      </c>
      <c r="BV96" s="127" t="s">
        <v>77</v>
      </c>
      <c r="BW96" s="127" t="s">
        <v>87</v>
      </c>
      <c r="BX96" s="127" t="s">
        <v>5</v>
      </c>
      <c r="CL96" s="127" t="s">
        <v>1</v>
      </c>
      <c r="CM96" s="127" t="s">
        <v>85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lAWS2KCokP+fQ2+BZjqtcvqmSwkW3DqRIDEftVEWhHLwSw5132y89lWm2m9aclZjfqH5vXumcWfql2QQ9xJbyA==" hashValue="pczllwtJWARpNR4gBghp5k3AAuwGhokEbBXdvOxY1iHAkyCLX7aPS+eHN8iltFesgDbZUljTKh/xP9JwT/a3O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S 01 - Zabezpečovací zař...'!C2" display="/"/>
    <hyperlink ref="A96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88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zabezpečovacího zařízení na trati D3 Litovel předměstí - Červenka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5. 6. 2022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91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ROUND((SUM(BE117:BE180)),  2)</f>
        <v>0</v>
      </c>
      <c r="G33" s="34"/>
      <c r="H33" s="34"/>
      <c r="I33" s="151">
        <v>0.20999999999999999</v>
      </c>
      <c r="J33" s="150">
        <f>ROUND(((SUM(BE117:BE180))*I33),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ROUND((SUM(BF117:BF180)),  2)</f>
        <v>0</v>
      </c>
      <c r="G34" s="34"/>
      <c r="H34" s="34"/>
      <c r="I34" s="151">
        <v>0.14999999999999999</v>
      </c>
      <c r="J34" s="150">
        <f>ROUND(((SUM(BF117:BF180))*I34),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ROUND((SUM(BG117:BG180)),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ROUND((SUM(BH117:BH180)),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ROUND((SUM(BI117:BI180)),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zabezpečovacího zařízení na trati D3 Litovel předměstí - Červenka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01 - Zabezpečovací zařízení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ŽST Červenka, ŽST Litovel předm, CDP</v>
      </c>
      <c r="G89" s="36"/>
      <c r="H89" s="36"/>
      <c r="I89" s="28" t="s">
        <v>22</v>
      </c>
      <c r="J89" s="75" t="str">
        <f>IF(J12="","",J12)</f>
        <v>5. 6. 2022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státní organizace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>Ing. František Jachan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97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zabezpečovacího zařízení na trati D3 Litovel předměstí - Červenka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01 - Zabezpečovací zařízení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ŽST Červenka, ŽST Litovel předm, CDP</v>
      </c>
      <c r="G111" s="36"/>
      <c r="H111" s="36"/>
      <c r="I111" s="28" t="s">
        <v>22</v>
      </c>
      <c r="J111" s="75" t="str">
        <f>IF(J12="","",J12)</f>
        <v>5. 6. 2022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železnic, státní organizace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>Ing. František Jachan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99</v>
      </c>
      <c r="D116" s="184" t="s">
        <v>60</v>
      </c>
      <c r="E116" s="184" t="s">
        <v>56</v>
      </c>
      <c r="F116" s="184" t="s">
        <v>57</v>
      </c>
      <c r="G116" s="184" t="s">
        <v>100</v>
      </c>
      <c r="H116" s="184" t="s">
        <v>101</v>
      </c>
      <c r="I116" s="184" t="s">
        <v>102</v>
      </c>
      <c r="J116" s="184" t="s">
        <v>94</v>
      </c>
      <c r="K116" s="185" t="s">
        <v>103</v>
      </c>
      <c r="L116" s="186"/>
      <c r="M116" s="96" t="s">
        <v>1</v>
      </c>
      <c r="N116" s="97" t="s">
        <v>39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P118+SUM(P119:P126)</f>
        <v>0</v>
      </c>
      <c r="Q117" s="100"/>
      <c r="R117" s="189">
        <f>R118+SUM(R119:R126)</f>
        <v>0</v>
      </c>
      <c r="S117" s="100"/>
      <c r="T117" s="190">
        <f>T118+SUM(T119:T126)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96</v>
      </c>
      <c r="BK117" s="191">
        <f>BK118+SUM(BK119:BK126)</f>
        <v>0</v>
      </c>
    </row>
    <row r="118" s="2" customFormat="1" ht="16.5" customHeight="1">
      <c r="A118" s="34"/>
      <c r="B118" s="35"/>
      <c r="C118" s="192" t="s">
        <v>83</v>
      </c>
      <c r="D118" s="192" t="s">
        <v>111</v>
      </c>
      <c r="E118" s="193" t="s">
        <v>112</v>
      </c>
      <c r="F118" s="194" t="s">
        <v>113</v>
      </c>
      <c r="G118" s="195" t="s">
        <v>114</v>
      </c>
      <c r="H118" s="196">
        <v>1</v>
      </c>
      <c r="I118" s="197"/>
      <c r="J118" s="198">
        <f>ROUND(I118*H118,2)</f>
        <v>0</v>
      </c>
      <c r="K118" s="194" t="s">
        <v>115</v>
      </c>
      <c r="L118" s="199"/>
      <c r="M118" s="200" t="s">
        <v>1</v>
      </c>
      <c r="N118" s="201" t="s">
        <v>40</v>
      </c>
      <c r="O118" s="87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4" t="s">
        <v>85</v>
      </c>
      <c r="AT118" s="204" t="s">
        <v>111</v>
      </c>
      <c r="AU118" s="204" t="s">
        <v>75</v>
      </c>
      <c r="AY118" s="13" t="s">
        <v>116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3" t="s">
        <v>83</v>
      </c>
      <c r="BK118" s="205">
        <f>ROUND(I118*H118,2)</f>
        <v>0</v>
      </c>
      <c r="BL118" s="13" t="s">
        <v>83</v>
      </c>
      <c r="BM118" s="204" t="s">
        <v>117</v>
      </c>
    </row>
    <row r="119" s="2" customFormat="1">
      <c r="A119" s="34"/>
      <c r="B119" s="35"/>
      <c r="C119" s="36"/>
      <c r="D119" s="206" t="s">
        <v>118</v>
      </c>
      <c r="E119" s="36"/>
      <c r="F119" s="207" t="s">
        <v>113</v>
      </c>
      <c r="G119" s="36"/>
      <c r="H119" s="36"/>
      <c r="I119" s="208"/>
      <c r="J119" s="36"/>
      <c r="K119" s="36"/>
      <c r="L119" s="40"/>
      <c r="M119" s="209"/>
      <c r="N119" s="210"/>
      <c r="O119" s="87"/>
      <c r="P119" s="87"/>
      <c r="Q119" s="87"/>
      <c r="R119" s="87"/>
      <c r="S119" s="87"/>
      <c r="T119" s="8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118</v>
      </c>
      <c r="AU119" s="13" t="s">
        <v>75</v>
      </c>
    </row>
    <row r="120" s="2" customFormat="1" ht="16.5" customHeight="1">
      <c r="A120" s="34"/>
      <c r="B120" s="35"/>
      <c r="C120" s="192" t="s">
        <v>85</v>
      </c>
      <c r="D120" s="192" t="s">
        <v>111</v>
      </c>
      <c r="E120" s="193" t="s">
        <v>119</v>
      </c>
      <c r="F120" s="194" t="s">
        <v>120</v>
      </c>
      <c r="G120" s="195" t="s">
        <v>114</v>
      </c>
      <c r="H120" s="196">
        <v>4</v>
      </c>
      <c r="I120" s="197"/>
      <c r="J120" s="198">
        <f>ROUND(I120*H120,2)</f>
        <v>0</v>
      </c>
      <c r="K120" s="194" t="s">
        <v>115</v>
      </c>
      <c r="L120" s="199"/>
      <c r="M120" s="200" t="s">
        <v>1</v>
      </c>
      <c r="N120" s="201" t="s">
        <v>40</v>
      </c>
      <c r="O120" s="87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4" t="s">
        <v>85</v>
      </c>
      <c r="AT120" s="204" t="s">
        <v>111</v>
      </c>
      <c r="AU120" s="204" t="s">
        <v>75</v>
      </c>
      <c r="AY120" s="13" t="s">
        <v>116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3" t="s">
        <v>83</v>
      </c>
      <c r="BK120" s="205">
        <f>ROUND(I120*H120,2)</f>
        <v>0</v>
      </c>
      <c r="BL120" s="13" t="s">
        <v>83</v>
      </c>
      <c r="BM120" s="204" t="s">
        <v>121</v>
      </c>
    </row>
    <row r="121" s="2" customFormat="1">
      <c r="A121" s="34"/>
      <c r="B121" s="35"/>
      <c r="C121" s="36"/>
      <c r="D121" s="206" t="s">
        <v>118</v>
      </c>
      <c r="E121" s="36"/>
      <c r="F121" s="207" t="s">
        <v>120</v>
      </c>
      <c r="G121" s="36"/>
      <c r="H121" s="36"/>
      <c r="I121" s="208"/>
      <c r="J121" s="36"/>
      <c r="K121" s="36"/>
      <c r="L121" s="40"/>
      <c r="M121" s="209"/>
      <c r="N121" s="210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118</v>
      </c>
      <c r="AU121" s="13" t="s">
        <v>75</v>
      </c>
    </row>
    <row r="122" s="2" customFormat="1" ht="16.5" customHeight="1">
      <c r="A122" s="34"/>
      <c r="B122" s="35"/>
      <c r="C122" s="192" t="s">
        <v>122</v>
      </c>
      <c r="D122" s="192" t="s">
        <v>111</v>
      </c>
      <c r="E122" s="193" t="s">
        <v>123</v>
      </c>
      <c r="F122" s="194" t="s">
        <v>124</v>
      </c>
      <c r="G122" s="195" t="s">
        <v>114</v>
      </c>
      <c r="H122" s="196">
        <v>1</v>
      </c>
      <c r="I122" s="197"/>
      <c r="J122" s="198">
        <f>ROUND(I122*H122,2)</f>
        <v>0</v>
      </c>
      <c r="K122" s="194" t="s">
        <v>115</v>
      </c>
      <c r="L122" s="199"/>
      <c r="M122" s="200" t="s">
        <v>1</v>
      </c>
      <c r="N122" s="201" t="s">
        <v>40</v>
      </c>
      <c r="O122" s="87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4" t="s">
        <v>85</v>
      </c>
      <c r="AT122" s="204" t="s">
        <v>111</v>
      </c>
      <c r="AU122" s="204" t="s">
        <v>75</v>
      </c>
      <c r="AY122" s="13" t="s">
        <v>116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3" t="s">
        <v>83</v>
      </c>
      <c r="BK122" s="205">
        <f>ROUND(I122*H122,2)</f>
        <v>0</v>
      </c>
      <c r="BL122" s="13" t="s">
        <v>83</v>
      </c>
      <c r="BM122" s="204" t="s">
        <v>125</v>
      </c>
    </row>
    <row r="123" s="2" customFormat="1">
      <c r="A123" s="34"/>
      <c r="B123" s="35"/>
      <c r="C123" s="36"/>
      <c r="D123" s="206" t="s">
        <v>118</v>
      </c>
      <c r="E123" s="36"/>
      <c r="F123" s="207" t="s">
        <v>124</v>
      </c>
      <c r="G123" s="36"/>
      <c r="H123" s="36"/>
      <c r="I123" s="208"/>
      <c r="J123" s="36"/>
      <c r="K123" s="36"/>
      <c r="L123" s="40"/>
      <c r="M123" s="209"/>
      <c r="N123" s="210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118</v>
      </c>
      <c r="AU123" s="13" t="s">
        <v>75</v>
      </c>
    </row>
    <row r="124" s="2" customFormat="1" ht="21.75" customHeight="1">
      <c r="A124" s="34"/>
      <c r="B124" s="35"/>
      <c r="C124" s="192" t="s">
        <v>126</v>
      </c>
      <c r="D124" s="192" t="s">
        <v>111</v>
      </c>
      <c r="E124" s="193" t="s">
        <v>127</v>
      </c>
      <c r="F124" s="194" t="s">
        <v>128</v>
      </c>
      <c r="G124" s="195" t="s">
        <v>129</v>
      </c>
      <c r="H124" s="196">
        <v>20</v>
      </c>
      <c r="I124" s="197"/>
      <c r="J124" s="198">
        <f>ROUND(I124*H124,2)</f>
        <v>0</v>
      </c>
      <c r="K124" s="194" t="s">
        <v>115</v>
      </c>
      <c r="L124" s="199"/>
      <c r="M124" s="200" t="s">
        <v>1</v>
      </c>
      <c r="N124" s="201" t="s">
        <v>40</v>
      </c>
      <c r="O124" s="87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85</v>
      </c>
      <c r="AT124" s="204" t="s">
        <v>111</v>
      </c>
      <c r="AU124" s="204" t="s">
        <v>75</v>
      </c>
      <c r="AY124" s="13" t="s">
        <v>116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3" t="s">
        <v>83</v>
      </c>
      <c r="BK124" s="205">
        <f>ROUND(I124*H124,2)</f>
        <v>0</v>
      </c>
      <c r="BL124" s="13" t="s">
        <v>83</v>
      </c>
      <c r="BM124" s="204" t="s">
        <v>130</v>
      </c>
    </row>
    <row r="125" s="2" customFormat="1">
      <c r="A125" s="34"/>
      <c r="B125" s="35"/>
      <c r="C125" s="36"/>
      <c r="D125" s="206" t="s">
        <v>118</v>
      </c>
      <c r="E125" s="36"/>
      <c r="F125" s="207" t="s">
        <v>128</v>
      </c>
      <c r="G125" s="36"/>
      <c r="H125" s="36"/>
      <c r="I125" s="208"/>
      <c r="J125" s="36"/>
      <c r="K125" s="36"/>
      <c r="L125" s="40"/>
      <c r="M125" s="209"/>
      <c r="N125" s="210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118</v>
      </c>
      <c r="AU125" s="13" t="s">
        <v>75</v>
      </c>
    </row>
    <row r="126" s="11" customFormat="1" ht="25.92" customHeight="1">
      <c r="A126" s="11"/>
      <c r="B126" s="211"/>
      <c r="C126" s="212"/>
      <c r="D126" s="213" t="s">
        <v>74</v>
      </c>
      <c r="E126" s="214" t="s">
        <v>131</v>
      </c>
      <c r="F126" s="214" t="s">
        <v>132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SUM(P127:P180)</f>
        <v>0</v>
      </c>
      <c r="Q126" s="219"/>
      <c r="R126" s="220">
        <f>SUM(R127:R180)</f>
        <v>0</v>
      </c>
      <c r="S126" s="219"/>
      <c r="T126" s="221">
        <f>SUM(T127:T180)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2" t="s">
        <v>126</v>
      </c>
      <c r="AT126" s="223" t="s">
        <v>74</v>
      </c>
      <c r="AU126" s="223" t="s">
        <v>75</v>
      </c>
      <c r="AY126" s="222" t="s">
        <v>116</v>
      </c>
      <c r="BK126" s="224">
        <f>SUM(BK127:BK180)</f>
        <v>0</v>
      </c>
    </row>
    <row r="127" s="2" customFormat="1" ht="16.5" customHeight="1">
      <c r="A127" s="34"/>
      <c r="B127" s="35"/>
      <c r="C127" s="225" t="s">
        <v>133</v>
      </c>
      <c r="D127" s="225" t="s">
        <v>134</v>
      </c>
      <c r="E127" s="226" t="s">
        <v>135</v>
      </c>
      <c r="F127" s="227" t="s">
        <v>136</v>
      </c>
      <c r="G127" s="228" t="s">
        <v>137</v>
      </c>
      <c r="H127" s="229">
        <v>102</v>
      </c>
      <c r="I127" s="230"/>
      <c r="J127" s="231">
        <f>ROUND(I127*H127,2)</f>
        <v>0</v>
      </c>
      <c r="K127" s="227" t="s">
        <v>115</v>
      </c>
      <c r="L127" s="40"/>
      <c r="M127" s="232" t="s">
        <v>1</v>
      </c>
      <c r="N127" s="233" t="s">
        <v>40</v>
      </c>
      <c r="O127" s="87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83</v>
      </c>
      <c r="AT127" s="204" t="s">
        <v>134</v>
      </c>
      <c r="AU127" s="204" t="s">
        <v>83</v>
      </c>
      <c r="AY127" s="13" t="s">
        <v>116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83</v>
      </c>
      <c r="BK127" s="205">
        <f>ROUND(I127*H127,2)</f>
        <v>0</v>
      </c>
      <c r="BL127" s="13" t="s">
        <v>83</v>
      </c>
      <c r="BM127" s="204" t="s">
        <v>138</v>
      </c>
    </row>
    <row r="128" s="2" customFormat="1">
      <c r="A128" s="34"/>
      <c r="B128" s="35"/>
      <c r="C128" s="36"/>
      <c r="D128" s="206" t="s">
        <v>118</v>
      </c>
      <c r="E128" s="36"/>
      <c r="F128" s="207" t="s">
        <v>139</v>
      </c>
      <c r="G128" s="36"/>
      <c r="H128" s="36"/>
      <c r="I128" s="208"/>
      <c r="J128" s="36"/>
      <c r="K128" s="36"/>
      <c r="L128" s="40"/>
      <c r="M128" s="209"/>
      <c r="N128" s="210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118</v>
      </c>
      <c r="AU128" s="13" t="s">
        <v>83</v>
      </c>
    </row>
    <row r="129" s="2" customFormat="1" ht="16.5" customHeight="1">
      <c r="A129" s="34"/>
      <c r="B129" s="35"/>
      <c r="C129" s="225" t="s">
        <v>140</v>
      </c>
      <c r="D129" s="225" t="s">
        <v>134</v>
      </c>
      <c r="E129" s="226" t="s">
        <v>141</v>
      </c>
      <c r="F129" s="227" t="s">
        <v>142</v>
      </c>
      <c r="G129" s="228" t="s">
        <v>137</v>
      </c>
      <c r="H129" s="229">
        <v>54</v>
      </c>
      <c r="I129" s="230"/>
      <c r="J129" s="231">
        <f>ROUND(I129*H129,2)</f>
        <v>0</v>
      </c>
      <c r="K129" s="227" t="s">
        <v>115</v>
      </c>
      <c r="L129" s="40"/>
      <c r="M129" s="232" t="s">
        <v>1</v>
      </c>
      <c r="N129" s="233" t="s">
        <v>40</v>
      </c>
      <c r="O129" s="87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83</v>
      </c>
      <c r="AT129" s="204" t="s">
        <v>134</v>
      </c>
      <c r="AU129" s="204" t="s">
        <v>83</v>
      </c>
      <c r="AY129" s="13" t="s">
        <v>116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83</v>
      </c>
      <c r="BK129" s="205">
        <f>ROUND(I129*H129,2)</f>
        <v>0</v>
      </c>
      <c r="BL129" s="13" t="s">
        <v>83</v>
      </c>
      <c r="BM129" s="204" t="s">
        <v>143</v>
      </c>
    </row>
    <row r="130" s="2" customFormat="1">
      <c r="A130" s="34"/>
      <c r="B130" s="35"/>
      <c r="C130" s="36"/>
      <c r="D130" s="206" t="s">
        <v>118</v>
      </c>
      <c r="E130" s="36"/>
      <c r="F130" s="207" t="s">
        <v>144</v>
      </c>
      <c r="G130" s="36"/>
      <c r="H130" s="36"/>
      <c r="I130" s="208"/>
      <c r="J130" s="36"/>
      <c r="K130" s="36"/>
      <c r="L130" s="40"/>
      <c r="M130" s="209"/>
      <c r="N130" s="210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118</v>
      </c>
      <c r="AU130" s="13" t="s">
        <v>83</v>
      </c>
    </row>
    <row r="131" s="2" customFormat="1" ht="24.15" customHeight="1">
      <c r="A131" s="34"/>
      <c r="B131" s="35"/>
      <c r="C131" s="225" t="s">
        <v>145</v>
      </c>
      <c r="D131" s="225" t="s">
        <v>134</v>
      </c>
      <c r="E131" s="226" t="s">
        <v>146</v>
      </c>
      <c r="F131" s="227" t="s">
        <v>147</v>
      </c>
      <c r="G131" s="228" t="s">
        <v>129</v>
      </c>
      <c r="H131" s="229">
        <v>20</v>
      </c>
      <c r="I131" s="230"/>
      <c r="J131" s="231">
        <f>ROUND(I131*H131,2)</f>
        <v>0</v>
      </c>
      <c r="K131" s="227" t="s">
        <v>115</v>
      </c>
      <c r="L131" s="40"/>
      <c r="M131" s="232" t="s">
        <v>1</v>
      </c>
      <c r="N131" s="233" t="s">
        <v>40</v>
      </c>
      <c r="O131" s="87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83</v>
      </c>
      <c r="AT131" s="204" t="s">
        <v>134</v>
      </c>
      <c r="AU131" s="204" t="s">
        <v>83</v>
      </c>
      <c r="AY131" s="13" t="s">
        <v>116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83</v>
      </c>
      <c r="BK131" s="205">
        <f>ROUND(I131*H131,2)</f>
        <v>0</v>
      </c>
      <c r="BL131" s="13" t="s">
        <v>83</v>
      </c>
      <c r="BM131" s="204" t="s">
        <v>148</v>
      </c>
    </row>
    <row r="132" s="2" customFormat="1">
      <c r="A132" s="34"/>
      <c r="B132" s="35"/>
      <c r="C132" s="36"/>
      <c r="D132" s="206" t="s">
        <v>118</v>
      </c>
      <c r="E132" s="36"/>
      <c r="F132" s="207" t="s">
        <v>149</v>
      </c>
      <c r="G132" s="36"/>
      <c r="H132" s="36"/>
      <c r="I132" s="208"/>
      <c r="J132" s="36"/>
      <c r="K132" s="36"/>
      <c r="L132" s="40"/>
      <c r="M132" s="209"/>
      <c r="N132" s="210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118</v>
      </c>
      <c r="AU132" s="13" t="s">
        <v>83</v>
      </c>
    </row>
    <row r="133" s="2" customFormat="1" ht="37.8" customHeight="1">
      <c r="A133" s="34"/>
      <c r="B133" s="35"/>
      <c r="C133" s="225" t="s">
        <v>150</v>
      </c>
      <c r="D133" s="225" t="s">
        <v>134</v>
      </c>
      <c r="E133" s="226" t="s">
        <v>151</v>
      </c>
      <c r="F133" s="227" t="s">
        <v>152</v>
      </c>
      <c r="G133" s="228" t="s">
        <v>129</v>
      </c>
      <c r="H133" s="229">
        <v>40</v>
      </c>
      <c r="I133" s="230"/>
      <c r="J133" s="231">
        <f>ROUND(I133*H133,2)</f>
        <v>0</v>
      </c>
      <c r="K133" s="227" t="s">
        <v>115</v>
      </c>
      <c r="L133" s="40"/>
      <c r="M133" s="232" t="s">
        <v>1</v>
      </c>
      <c r="N133" s="233" t="s">
        <v>40</v>
      </c>
      <c r="O133" s="87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83</v>
      </c>
      <c r="AT133" s="204" t="s">
        <v>134</v>
      </c>
      <c r="AU133" s="204" t="s">
        <v>83</v>
      </c>
      <c r="AY133" s="13" t="s">
        <v>116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83</v>
      </c>
      <c r="BK133" s="205">
        <f>ROUND(I133*H133,2)</f>
        <v>0</v>
      </c>
      <c r="BL133" s="13" t="s">
        <v>83</v>
      </c>
      <c r="BM133" s="204" t="s">
        <v>153</v>
      </c>
    </row>
    <row r="134" s="2" customFormat="1">
      <c r="A134" s="34"/>
      <c r="B134" s="35"/>
      <c r="C134" s="36"/>
      <c r="D134" s="206" t="s">
        <v>118</v>
      </c>
      <c r="E134" s="36"/>
      <c r="F134" s="207" t="s">
        <v>154</v>
      </c>
      <c r="G134" s="36"/>
      <c r="H134" s="36"/>
      <c r="I134" s="208"/>
      <c r="J134" s="36"/>
      <c r="K134" s="36"/>
      <c r="L134" s="40"/>
      <c r="M134" s="209"/>
      <c r="N134" s="210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118</v>
      </c>
      <c r="AU134" s="13" t="s">
        <v>83</v>
      </c>
    </row>
    <row r="135" s="2" customFormat="1" ht="16.5" customHeight="1">
      <c r="A135" s="34"/>
      <c r="B135" s="35"/>
      <c r="C135" s="225" t="s">
        <v>155</v>
      </c>
      <c r="D135" s="225" t="s">
        <v>134</v>
      </c>
      <c r="E135" s="226" t="s">
        <v>156</v>
      </c>
      <c r="F135" s="227" t="s">
        <v>157</v>
      </c>
      <c r="G135" s="228" t="s">
        <v>129</v>
      </c>
      <c r="H135" s="229">
        <v>40</v>
      </c>
      <c r="I135" s="230"/>
      <c r="J135" s="231">
        <f>ROUND(I135*H135,2)</f>
        <v>0</v>
      </c>
      <c r="K135" s="227" t="s">
        <v>115</v>
      </c>
      <c r="L135" s="40"/>
      <c r="M135" s="232" t="s">
        <v>1</v>
      </c>
      <c r="N135" s="233" t="s">
        <v>40</v>
      </c>
      <c r="O135" s="87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83</v>
      </c>
      <c r="AT135" s="204" t="s">
        <v>134</v>
      </c>
      <c r="AU135" s="204" t="s">
        <v>83</v>
      </c>
      <c r="AY135" s="13" t="s">
        <v>116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83</v>
      </c>
      <c r="BK135" s="205">
        <f>ROUND(I135*H135,2)</f>
        <v>0</v>
      </c>
      <c r="BL135" s="13" t="s">
        <v>83</v>
      </c>
      <c r="BM135" s="204" t="s">
        <v>158</v>
      </c>
    </row>
    <row r="136" s="2" customFormat="1">
      <c r="A136" s="34"/>
      <c r="B136" s="35"/>
      <c r="C136" s="36"/>
      <c r="D136" s="206" t="s">
        <v>118</v>
      </c>
      <c r="E136" s="36"/>
      <c r="F136" s="207" t="s">
        <v>157</v>
      </c>
      <c r="G136" s="36"/>
      <c r="H136" s="36"/>
      <c r="I136" s="208"/>
      <c r="J136" s="36"/>
      <c r="K136" s="36"/>
      <c r="L136" s="40"/>
      <c r="M136" s="209"/>
      <c r="N136" s="210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118</v>
      </c>
      <c r="AU136" s="13" t="s">
        <v>83</v>
      </c>
    </row>
    <row r="137" s="2" customFormat="1" ht="24.15" customHeight="1">
      <c r="A137" s="34"/>
      <c r="B137" s="35"/>
      <c r="C137" s="225" t="s">
        <v>159</v>
      </c>
      <c r="D137" s="225" t="s">
        <v>134</v>
      </c>
      <c r="E137" s="226" t="s">
        <v>160</v>
      </c>
      <c r="F137" s="227" t="s">
        <v>161</v>
      </c>
      <c r="G137" s="228" t="s">
        <v>114</v>
      </c>
      <c r="H137" s="229">
        <v>6</v>
      </c>
      <c r="I137" s="230"/>
      <c r="J137" s="231">
        <f>ROUND(I137*H137,2)</f>
        <v>0</v>
      </c>
      <c r="K137" s="227" t="s">
        <v>115</v>
      </c>
      <c r="L137" s="40"/>
      <c r="M137" s="232" t="s">
        <v>1</v>
      </c>
      <c r="N137" s="233" t="s">
        <v>40</v>
      </c>
      <c r="O137" s="87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83</v>
      </c>
      <c r="AT137" s="204" t="s">
        <v>134</v>
      </c>
      <c r="AU137" s="204" t="s">
        <v>83</v>
      </c>
      <c r="AY137" s="13" t="s">
        <v>116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83</v>
      </c>
      <c r="BK137" s="205">
        <f>ROUND(I137*H137,2)</f>
        <v>0</v>
      </c>
      <c r="BL137" s="13" t="s">
        <v>83</v>
      </c>
      <c r="BM137" s="204" t="s">
        <v>162</v>
      </c>
    </row>
    <row r="138" s="2" customFormat="1">
      <c r="A138" s="34"/>
      <c r="B138" s="35"/>
      <c r="C138" s="36"/>
      <c r="D138" s="206" t="s">
        <v>118</v>
      </c>
      <c r="E138" s="36"/>
      <c r="F138" s="207" t="s">
        <v>163</v>
      </c>
      <c r="G138" s="36"/>
      <c r="H138" s="36"/>
      <c r="I138" s="208"/>
      <c r="J138" s="36"/>
      <c r="K138" s="36"/>
      <c r="L138" s="40"/>
      <c r="M138" s="209"/>
      <c r="N138" s="210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118</v>
      </c>
      <c r="AU138" s="13" t="s">
        <v>83</v>
      </c>
    </row>
    <row r="139" s="2" customFormat="1" ht="24.15" customHeight="1">
      <c r="A139" s="34"/>
      <c r="B139" s="35"/>
      <c r="C139" s="225" t="s">
        <v>164</v>
      </c>
      <c r="D139" s="225" t="s">
        <v>134</v>
      </c>
      <c r="E139" s="226" t="s">
        <v>165</v>
      </c>
      <c r="F139" s="227" t="s">
        <v>166</v>
      </c>
      <c r="G139" s="228" t="s">
        <v>137</v>
      </c>
      <c r="H139" s="229">
        <v>870</v>
      </c>
      <c r="I139" s="230"/>
      <c r="J139" s="231">
        <f>ROUND(I139*H139,2)</f>
        <v>0</v>
      </c>
      <c r="K139" s="227" t="s">
        <v>115</v>
      </c>
      <c r="L139" s="40"/>
      <c r="M139" s="232" t="s">
        <v>1</v>
      </c>
      <c r="N139" s="233" t="s">
        <v>40</v>
      </c>
      <c r="O139" s="87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83</v>
      </c>
      <c r="AT139" s="204" t="s">
        <v>134</v>
      </c>
      <c r="AU139" s="204" t="s">
        <v>83</v>
      </c>
      <c r="AY139" s="13" t="s">
        <v>116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83</v>
      </c>
      <c r="BK139" s="205">
        <f>ROUND(I139*H139,2)</f>
        <v>0</v>
      </c>
      <c r="BL139" s="13" t="s">
        <v>83</v>
      </c>
      <c r="BM139" s="204" t="s">
        <v>167</v>
      </c>
    </row>
    <row r="140" s="2" customFormat="1">
      <c r="A140" s="34"/>
      <c r="B140" s="35"/>
      <c r="C140" s="36"/>
      <c r="D140" s="206" t="s">
        <v>118</v>
      </c>
      <c r="E140" s="36"/>
      <c r="F140" s="207" t="s">
        <v>168</v>
      </c>
      <c r="G140" s="36"/>
      <c r="H140" s="36"/>
      <c r="I140" s="208"/>
      <c r="J140" s="36"/>
      <c r="K140" s="36"/>
      <c r="L140" s="40"/>
      <c r="M140" s="209"/>
      <c r="N140" s="210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118</v>
      </c>
      <c r="AU140" s="13" t="s">
        <v>83</v>
      </c>
    </row>
    <row r="141" s="2" customFormat="1" ht="16.5" customHeight="1">
      <c r="A141" s="34"/>
      <c r="B141" s="35"/>
      <c r="C141" s="225" t="s">
        <v>169</v>
      </c>
      <c r="D141" s="225" t="s">
        <v>134</v>
      </c>
      <c r="E141" s="226" t="s">
        <v>170</v>
      </c>
      <c r="F141" s="227" t="s">
        <v>171</v>
      </c>
      <c r="G141" s="228" t="s">
        <v>137</v>
      </c>
      <c r="H141" s="229">
        <v>670</v>
      </c>
      <c r="I141" s="230"/>
      <c r="J141" s="231">
        <f>ROUND(I141*H141,2)</f>
        <v>0</v>
      </c>
      <c r="K141" s="227" t="s">
        <v>115</v>
      </c>
      <c r="L141" s="40"/>
      <c r="M141" s="232" t="s">
        <v>1</v>
      </c>
      <c r="N141" s="233" t="s">
        <v>40</v>
      </c>
      <c r="O141" s="87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83</v>
      </c>
      <c r="AT141" s="204" t="s">
        <v>134</v>
      </c>
      <c r="AU141" s="204" t="s">
        <v>83</v>
      </c>
      <c r="AY141" s="13" t="s">
        <v>116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83</v>
      </c>
      <c r="BK141" s="205">
        <f>ROUND(I141*H141,2)</f>
        <v>0</v>
      </c>
      <c r="BL141" s="13" t="s">
        <v>83</v>
      </c>
      <c r="BM141" s="204" t="s">
        <v>172</v>
      </c>
    </row>
    <row r="142" s="2" customFormat="1">
      <c r="A142" s="34"/>
      <c r="B142" s="35"/>
      <c r="C142" s="36"/>
      <c r="D142" s="206" t="s">
        <v>118</v>
      </c>
      <c r="E142" s="36"/>
      <c r="F142" s="207" t="s">
        <v>171</v>
      </c>
      <c r="G142" s="36"/>
      <c r="H142" s="36"/>
      <c r="I142" s="208"/>
      <c r="J142" s="36"/>
      <c r="K142" s="36"/>
      <c r="L142" s="40"/>
      <c r="M142" s="209"/>
      <c r="N142" s="210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118</v>
      </c>
      <c r="AU142" s="13" t="s">
        <v>83</v>
      </c>
    </row>
    <row r="143" s="2" customFormat="1" ht="16.5" customHeight="1">
      <c r="A143" s="34"/>
      <c r="B143" s="35"/>
      <c r="C143" s="225" t="s">
        <v>173</v>
      </c>
      <c r="D143" s="225" t="s">
        <v>134</v>
      </c>
      <c r="E143" s="226" t="s">
        <v>174</v>
      </c>
      <c r="F143" s="227" t="s">
        <v>175</v>
      </c>
      <c r="G143" s="228" t="s">
        <v>114</v>
      </c>
      <c r="H143" s="229">
        <v>315</v>
      </c>
      <c r="I143" s="230"/>
      <c r="J143" s="231">
        <f>ROUND(I143*H143,2)</f>
        <v>0</v>
      </c>
      <c r="K143" s="227" t="s">
        <v>115</v>
      </c>
      <c r="L143" s="40"/>
      <c r="M143" s="232" t="s">
        <v>1</v>
      </c>
      <c r="N143" s="233" t="s">
        <v>40</v>
      </c>
      <c r="O143" s="87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83</v>
      </c>
      <c r="AT143" s="204" t="s">
        <v>134</v>
      </c>
      <c r="AU143" s="204" t="s">
        <v>83</v>
      </c>
      <c r="AY143" s="13" t="s">
        <v>116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83</v>
      </c>
      <c r="BK143" s="205">
        <f>ROUND(I143*H143,2)</f>
        <v>0</v>
      </c>
      <c r="BL143" s="13" t="s">
        <v>83</v>
      </c>
      <c r="BM143" s="204" t="s">
        <v>176</v>
      </c>
    </row>
    <row r="144" s="2" customFormat="1">
      <c r="A144" s="34"/>
      <c r="B144" s="35"/>
      <c r="C144" s="36"/>
      <c r="D144" s="206" t="s">
        <v>118</v>
      </c>
      <c r="E144" s="36"/>
      <c r="F144" s="207" t="s">
        <v>177</v>
      </c>
      <c r="G144" s="36"/>
      <c r="H144" s="36"/>
      <c r="I144" s="208"/>
      <c r="J144" s="36"/>
      <c r="K144" s="36"/>
      <c r="L144" s="40"/>
      <c r="M144" s="209"/>
      <c r="N144" s="210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118</v>
      </c>
      <c r="AU144" s="13" t="s">
        <v>83</v>
      </c>
    </row>
    <row r="145" s="2" customFormat="1" ht="16.5" customHeight="1">
      <c r="A145" s="34"/>
      <c r="B145" s="35"/>
      <c r="C145" s="225" t="s">
        <v>178</v>
      </c>
      <c r="D145" s="225" t="s">
        <v>134</v>
      </c>
      <c r="E145" s="226" t="s">
        <v>179</v>
      </c>
      <c r="F145" s="227" t="s">
        <v>180</v>
      </c>
      <c r="G145" s="228" t="s">
        <v>114</v>
      </c>
      <c r="H145" s="229">
        <v>1</v>
      </c>
      <c r="I145" s="230"/>
      <c r="J145" s="231">
        <f>ROUND(I145*H145,2)</f>
        <v>0</v>
      </c>
      <c r="K145" s="227" t="s">
        <v>115</v>
      </c>
      <c r="L145" s="40"/>
      <c r="M145" s="232" t="s">
        <v>1</v>
      </c>
      <c r="N145" s="233" t="s">
        <v>40</v>
      </c>
      <c r="O145" s="87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83</v>
      </c>
      <c r="AT145" s="204" t="s">
        <v>134</v>
      </c>
      <c r="AU145" s="204" t="s">
        <v>83</v>
      </c>
      <c r="AY145" s="13" t="s">
        <v>116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83</v>
      </c>
      <c r="BK145" s="205">
        <f>ROUND(I145*H145,2)</f>
        <v>0</v>
      </c>
      <c r="BL145" s="13" t="s">
        <v>83</v>
      </c>
      <c r="BM145" s="204" t="s">
        <v>181</v>
      </c>
    </row>
    <row r="146" s="2" customFormat="1">
      <c r="A146" s="34"/>
      <c r="B146" s="35"/>
      <c r="C146" s="36"/>
      <c r="D146" s="206" t="s">
        <v>118</v>
      </c>
      <c r="E146" s="36"/>
      <c r="F146" s="207" t="s">
        <v>180</v>
      </c>
      <c r="G146" s="36"/>
      <c r="H146" s="36"/>
      <c r="I146" s="208"/>
      <c r="J146" s="36"/>
      <c r="K146" s="36"/>
      <c r="L146" s="40"/>
      <c r="M146" s="209"/>
      <c r="N146" s="210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118</v>
      </c>
      <c r="AU146" s="13" t="s">
        <v>83</v>
      </c>
    </row>
    <row r="147" s="2" customFormat="1" ht="24.15" customHeight="1">
      <c r="A147" s="34"/>
      <c r="B147" s="35"/>
      <c r="C147" s="225" t="s">
        <v>8</v>
      </c>
      <c r="D147" s="225" t="s">
        <v>134</v>
      </c>
      <c r="E147" s="226" t="s">
        <v>182</v>
      </c>
      <c r="F147" s="227" t="s">
        <v>183</v>
      </c>
      <c r="G147" s="228" t="s">
        <v>114</v>
      </c>
      <c r="H147" s="229">
        <v>78</v>
      </c>
      <c r="I147" s="230"/>
      <c r="J147" s="231">
        <f>ROUND(I147*H147,2)</f>
        <v>0</v>
      </c>
      <c r="K147" s="227" t="s">
        <v>115</v>
      </c>
      <c r="L147" s="40"/>
      <c r="M147" s="232" t="s">
        <v>1</v>
      </c>
      <c r="N147" s="233" t="s">
        <v>40</v>
      </c>
      <c r="O147" s="87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83</v>
      </c>
      <c r="AT147" s="204" t="s">
        <v>134</v>
      </c>
      <c r="AU147" s="204" t="s">
        <v>83</v>
      </c>
      <c r="AY147" s="13" t="s">
        <v>116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83</v>
      </c>
      <c r="BK147" s="205">
        <f>ROUND(I147*H147,2)</f>
        <v>0</v>
      </c>
      <c r="BL147" s="13" t="s">
        <v>83</v>
      </c>
      <c r="BM147" s="204" t="s">
        <v>184</v>
      </c>
    </row>
    <row r="148" s="2" customFormat="1">
      <c r="A148" s="34"/>
      <c r="B148" s="35"/>
      <c r="C148" s="36"/>
      <c r="D148" s="206" t="s">
        <v>118</v>
      </c>
      <c r="E148" s="36"/>
      <c r="F148" s="207" t="s">
        <v>185</v>
      </c>
      <c r="G148" s="36"/>
      <c r="H148" s="36"/>
      <c r="I148" s="208"/>
      <c r="J148" s="36"/>
      <c r="K148" s="36"/>
      <c r="L148" s="40"/>
      <c r="M148" s="209"/>
      <c r="N148" s="210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118</v>
      </c>
      <c r="AU148" s="13" t="s">
        <v>83</v>
      </c>
    </row>
    <row r="149" s="2" customFormat="1" ht="16.5" customHeight="1">
      <c r="A149" s="34"/>
      <c r="B149" s="35"/>
      <c r="C149" s="225" t="s">
        <v>186</v>
      </c>
      <c r="D149" s="225" t="s">
        <v>134</v>
      </c>
      <c r="E149" s="226" t="s">
        <v>187</v>
      </c>
      <c r="F149" s="227" t="s">
        <v>188</v>
      </c>
      <c r="G149" s="228" t="s">
        <v>114</v>
      </c>
      <c r="H149" s="229">
        <v>1</v>
      </c>
      <c r="I149" s="230"/>
      <c r="J149" s="231">
        <f>ROUND(I149*H149,2)</f>
        <v>0</v>
      </c>
      <c r="K149" s="227" t="s">
        <v>115</v>
      </c>
      <c r="L149" s="40"/>
      <c r="M149" s="232" t="s">
        <v>1</v>
      </c>
      <c r="N149" s="233" t="s">
        <v>40</v>
      </c>
      <c r="O149" s="87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83</v>
      </c>
      <c r="AT149" s="204" t="s">
        <v>134</v>
      </c>
      <c r="AU149" s="204" t="s">
        <v>83</v>
      </c>
      <c r="AY149" s="13" t="s">
        <v>116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83</v>
      </c>
      <c r="BK149" s="205">
        <f>ROUND(I149*H149,2)</f>
        <v>0</v>
      </c>
      <c r="BL149" s="13" t="s">
        <v>83</v>
      </c>
      <c r="BM149" s="204" t="s">
        <v>189</v>
      </c>
    </row>
    <row r="150" s="2" customFormat="1">
      <c r="A150" s="34"/>
      <c r="B150" s="35"/>
      <c r="C150" s="36"/>
      <c r="D150" s="206" t="s">
        <v>118</v>
      </c>
      <c r="E150" s="36"/>
      <c r="F150" s="207" t="s">
        <v>190</v>
      </c>
      <c r="G150" s="36"/>
      <c r="H150" s="36"/>
      <c r="I150" s="208"/>
      <c r="J150" s="36"/>
      <c r="K150" s="36"/>
      <c r="L150" s="40"/>
      <c r="M150" s="209"/>
      <c r="N150" s="210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118</v>
      </c>
      <c r="AU150" s="13" t="s">
        <v>83</v>
      </c>
    </row>
    <row r="151" s="2" customFormat="1" ht="21.75" customHeight="1">
      <c r="A151" s="34"/>
      <c r="B151" s="35"/>
      <c r="C151" s="225" t="s">
        <v>191</v>
      </c>
      <c r="D151" s="225" t="s">
        <v>134</v>
      </c>
      <c r="E151" s="226" t="s">
        <v>192</v>
      </c>
      <c r="F151" s="227" t="s">
        <v>193</v>
      </c>
      <c r="G151" s="228" t="s">
        <v>114</v>
      </c>
      <c r="H151" s="229">
        <v>14</v>
      </c>
      <c r="I151" s="230"/>
      <c r="J151" s="231">
        <f>ROUND(I151*H151,2)</f>
        <v>0</v>
      </c>
      <c r="K151" s="227" t="s">
        <v>115</v>
      </c>
      <c r="L151" s="40"/>
      <c r="M151" s="232" t="s">
        <v>1</v>
      </c>
      <c r="N151" s="233" t="s">
        <v>40</v>
      </c>
      <c r="O151" s="87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83</v>
      </c>
      <c r="AT151" s="204" t="s">
        <v>134</v>
      </c>
      <c r="AU151" s="204" t="s">
        <v>83</v>
      </c>
      <c r="AY151" s="13" t="s">
        <v>116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83</v>
      </c>
      <c r="BK151" s="205">
        <f>ROUND(I151*H151,2)</f>
        <v>0</v>
      </c>
      <c r="BL151" s="13" t="s">
        <v>83</v>
      </c>
      <c r="BM151" s="204" t="s">
        <v>194</v>
      </c>
    </row>
    <row r="152" s="2" customFormat="1">
      <c r="A152" s="34"/>
      <c r="B152" s="35"/>
      <c r="C152" s="36"/>
      <c r="D152" s="206" t="s">
        <v>118</v>
      </c>
      <c r="E152" s="36"/>
      <c r="F152" s="207" t="s">
        <v>193</v>
      </c>
      <c r="G152" s="36"/>
      <c r="H152" s="36"/>
      <c r="I152" s="208"/>
      <c r="J152" s="36"/>
      <c r="K152" s="36"/>
      <c r="L152" s="40"/>
      <c r="M152" s="209"/>
      <c r="N152" s="210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118</v>
      </c>
      <c r="AU152" s="13" t="s">
        <v>83</v>
      </c>
    </row>
    <row r="153" s="2" customFormat="1" ht="16.5" customHeight="1">
      <c r="A153" s="34"/>
      <c r="B153" s="35"/>
      <c r="C153" s="225" t="s">
        <v>195</v>
      </c>
      <c r="D153" s="225" t="s">
        <v>134</v>
      </c>
      <c r="E153" s="226" t="s">
        <v>196</v>
      </c>
      <c r="F153" s="227" t="s">
        <v>197</v>
      </c>
      <c r="G153" s="228" t="s">
        <v>129</v>
      </c>
      <c r="H153" s="229">
        <v>10</v>
      </c>
      <c r="I153" s="230"/>
      <c r="J153" s="231">
        <f>ROUND(I153*H153,2)</f>
        <v>0</v>
      </c>
      <c r="K153" s="227" t="s">
        <v>1</v>
      </c>
      <c r="L153" s="40"/>
      <c r="M153" s="232" t="s">
        <v>1</v>
      </c>
      <c r="N153" s="233" t="s">
        <v>40</v>
      </c>
      <c r="O153" s="87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83</v>
      </c>
      <c r="AT153" s="204" t="s">
        <v>134</v>
      </c>
      <c r="AU153" s="204" t="s">
        <v>83</v>
      </c>
      <c r="AY153" s="13" t="s">
        <v>116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83</v>
      </c>
      <c r="BK153" s="205">
        <f>ROUND(I153*H153,2)</f>
        <v>0</v>
      </c>
      <c r="BL153" s="13" t="s">
        <v>83</v>
      </c>
      <c r="BM153" s="204" t="s">
        <v>198</v>
      </c>
    </row>
    <row r="154" s="2" customFormat="1">
      <c r="A154" s="34"/>
      <c r="B154" s="35"/>
      <c r="C154" s="36"/>
      <c r="D154" s="206" t="s">
        <v>118</v>
      </c>
      <c r="E154" s="36"/>
      <c r="F154" s="207" t="s">
        <v>197</v>
      </c>
      <c r="G154" s="36"/>
      <c r="H154" s="36"/>
      <c r="I154" s="208"/>
      <c r="J154" s="36"/>
      <c r="K154" s="36"/>
      <c r="L154" s="40"/>
      <c r="M154" s="209"/>
      <c r="N154" s="210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118</v>
      </c>
      <c r="AU154" s="13" t="s">
        <v>83</v>
      </c>
    </row>
    <row r="155" s="2" customFormat="1" ht="21.75" customHeight="1">
      <c r="A155" s="34"/>
      <c r="B155" s="35"/>
      <c r="C155" s="192" t="s">
        <v>199</v>
      </c>
      <c r="D155" s="192" t="s">
        <v>111</v>
      </c>
      <c r="E155" s="193" t="s">
        <v>200</v>
      </c>
      <c r="F155" s="194" t="s">
        <v>201</v>
      </c>
      <c r="G155" s="195" t="s">
        <v>129</v>
      </c>
      <c r="H155" s="196">
        <v>10</v>
      </c>
      <c r="I155" s="197"/>
      <c r="J155" s="198">
        <f>ROUND(I155*H155,2)</f>
        <v>0</v>
      </c>
      <c r="K155" s="194" t="s">
        <v>1</v>
      </c>
      <c r="L155" s="199"/>
      <c r="M155" s="200" t="s">
        <v>1</v>
      </c>
      <c r="N155" s="201" t="s">
        <v>40</v>
      </c>
      <c r="O155" s="87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85</v>
      </c>
      <c r="AT155" s="204" t="s">
        <v>111</v>
      </c>
      <c r="AU155" s="204" t="s">
        <v>83</v>
      </c>
      <c r="AY155" s="13" t="s">
        <v>116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3" t="s">
        <v>83</v>
      </c>
      <c r="BK155" s="205">
        <f>ROUND(I155*H155,2)</f>
        <v>0</v>
      </c>
      <c r="BL155" s="13" t="s">
        <v>83</v>
      </c>
      <c r="BM155" s="204" t="s">
        <v>202</v>
      </c>
    </row>
    <row r="156" s="2" customFormat="1">
      <c r="A156" s="34"/>
      <c r="B156" s="35"/>
      <c r="C156" s="36"/>
      <c r="D156" s="206" t="s">
        <v>118</v>
      </c>
      <c r="E156" s="36"/>
      <c r="F156" s="207" t="s">
        <v>201</v>
      </c>
      <c r="G156" s="36"/>
      <c r="H156" s="36"/>
      <c r="I156" s="208"/>
      <c r="J156" s="36"/>
      <c r="K156" s="36"/>
      <c r="L156" s="40"/>
      <c r="M156" s="209"/>
      <c r="N156" s="210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118</v>
      </c>
      <c r="AU156" s="13" t="s">
        <v>83</v>
      </c>
    </row>
    <row r="157" s="2" customFormat="1" ht="21.75" customHeight="1">
      <c r="A157" s="34"/>
      <c r="B157" s="35"/>
      <c r="C157" s="225" t="s">
        <v>203</v>
      </c>
      <c r="D157" s="225" t="s">
        <v>134</v>
      </c>
      <c r="E157" s="226" t="s">
        <v>204</v>
      </c>
      <c r="F157" s="227" t="s">
        <v>205</v>
      </c>
      <c r="G157" s="228" t="s">
        <v>114</v>
      </c>
      <c r="H157" s="229">
        <v>5</v>
      </c>
      <c r="I157" s="230"/>
      <c r="J157" s="231">
        <f>ROUND(I157*H157,2)</f>
        <v>0</v>
      </c>
      <c r="K157" s="227" t="s">
        <v>115</v>
      </c>
      <c r="L157" s="40"/>
      <c r="M157" s="232" t="s">
        <v>1</v>
      </c>
      <c r="N157" s="233" t="s">
        <v>40</v>
      </c>
      <c r="O157" s="87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83</v>
      </c>
      <c r="AT157" s="204" t="s">
        <v>134</v>
      </c>
      <c r="AU157" s="204" t="s">
        <v>83</v>
      </c>
      <c r="AY157" s="13" t="s">
        <v>116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3" t="s">
        <v>83</v>
      </c>
      <c r="BK157" s="205">
        <f>ROUND(I157*H157,2)</f>
        <v>0</v>
      </c>
      <c r="BL157" s="13" t="s">
        <v>83</v>
      </c>
      <c r="BM157" s="204" t="s">
        <v>206</v>
      </c>
    </row>
    <row r="158" s="2" customFormat="1">
      <c r="A158" s="34"/>
      <c r="B158" s="35"/>
      <c r="C158" s="36"/>
      <c r="D158" s="206" t="s">
        <v>118</v>
      </c>
      <c r="E158" s="36"/>
      <c r="F158" s="207" t="s">
        <v>205</v>
      </c>
      <c r="G158" s="36"/>
      <c r="H158" s="36"/>
      <c r="I158" s="208"/>
      <c r="J158" s="36"/>
      <c r="K158" s="36"/>
      <c r="L158" s="40"/>
      <c r="M158" s="209"/>
      <c r="N158" s="210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118</v>
      </c>
      <c r="AU158" s="13" t="s">
        <v>83</v>
      </c>
    </row>
    <row r="159" s="2" customFormat="1" ht="16.5" customHeight="1">
      <c r="A159" s="34"/>
      <c r="B159" s="35"/>
      <c r="C159" s="225" t="s">
        <v>7</v>
      </c>
      <c r="D159" s="225" t="s">
        <v>134</v>
      </c>
      <c r="E159" s="226" t="s">
        <v>207</v>
      </c>
      <c r="F159" s="227" t="s">
        <v>208</v>
      </c>
      <c r="G159" s="228" t="s">
        <v>114</v>
      </c>
      <c r="H159" s="229">
        <v>1</v>
      </c>
      <c r="I159" s="230"/>
      <c r="J159" s="231">
        <f>ROUND(I159*H159,2)</f>
        <v>0</v>
      </c>
      <c r="K159" s="227" t="s">
        <v>115</v>
      </c>
      <c r="L159" s="40"/>
      <c r="M159" s="232" t="s">
        <v>1</v>
      </c>
      <c r="N159" s="233" t="s">
        <v>40</v>
      </c>
      <c r="O159" s="87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83</v>
      </c>
      <c r="AT159" s="204" t="s">
        <v>134</v>
      </c>
      <c r="AU159" s="204" t="s">
        <v>83</v>
      </c>
      <c r="AY159" s="13" t="s">
        <v>116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3" t="s">
        <v>83</v>
      </c>
      <c r="BK159" s="205">
        <f>ROUND(I159*H159,2)</f>
        <v>0</v>
      </c>
      <c r="BL159" s="13" t="s">
        <v>83</v>
      </c>
      <c r="BM159" s="204" t="s">
        <v>209</v>
      </c>
    </row>
    <row r="160" s="2" customFormat="1">
      <c r="A160" s="34"/>
      <c r="B160" s="35"/>
      <c r="C160" s="36"/>
      <c r="D160" s="206" t="s">
        <v>118</v>
      </c>
      <c r="E160" s="36"/>
      <c r="F160" s="207" t="s">
        <v>210</v>
      </c>
      <c r="G160" s="36"/>
      <c r="H160" s="36"/>
      <c r="I160" s="208"/>
      <c r="J160" s="36"/>
      <c r="K160" s="36"/>
      <c r="L160" s="40"/>
      <c r="M160" s="209"/>
      <c r="N160" s="210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118</v>
      </c>
      <c r="AU160" s="13" t="s">
        <v>83</v>
      </c>
    </row>
    <row r="161" s="2" customFormat="1" ht="24.15" customHeight="1">
      <c r="A161" s="34"/>
      <c r="B161" s="35"/>
      <c r="C161" s="225" t="s">
        <v>211</v>
      </c>
      <c r="D161" s="225" t="s">
        <v>134</v>
      </c>
      <c r="E161" s="226" t="s">
        <v>212</v>
      </c>
      <c r="F161" s="227" t="s">
        <v>213</v>
      </c>
      <c r="G161" s="228" t="s">
        <v>114</v>
      </c>
      <c r="H161" s="229">
        <v>9</v>
      </c>
      <c r="I161" s="230"/>
      <c r="J161" s="231">
        <f>ROUND(I161*H161,2)</f>
        <v>0</v>
      </c>
      <c r="K161" s="227" t="s">
        <v>115</v>
      </c>
      <c r="L161" s="40"/>
      <c r="M161" s="232" t="s">
        <v>1</v>
      </c>
      <c r="N161" s="233" t="s">
        <v>40</v>
      </c>
      <c r="O161" s="87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83</v>
      </c>
      <c r="AT161" s="204" t="s">
        <v>134</v>
      </c>
      <c r="AU161" s="204" t="s">
        <v>83</v>
      </c>
      <c r="AY161" s="13" t="s">
        <v>116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3" t="s">
        <v>83</v>
      </c>
      <c r="BK161" s="205">
        <f>ROUND(I161*H161,2)</f>
        <v>0</v>
      </c>
      <c r="BL161" s="13" t="s">
        <v>83</v>
      </c>
      <c r="BM161" s="204" t="s">
        <v>214</v>
      </c>
    </row>
    <row r="162" s="2" customFormat="1">
      <c r="A162" s="34"/>
      <c r="B162" s="35"/>
      <c r="C162" s="36"/>
      <c r="D162" s="206" t="s">
        <v>118</v>
      </c>
      <c r="E162" s="36"/>
      <c r="F162" s="207" t="s">
        <v>215</v>
      </c>
      <c r="G162" s="36"/>
      <c r="H162" s="36"/>
      <c r="I162" s="208"/>
      <c r="J162" s="36"/>
      <c r="K162" s="36"/>
      <c r="L162" s="40"/>
      <c r="M162" s="209"/>
      <c r="N162" s="210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118</v>
      </c>
      <c r="AU162" s="13" t="s">
        <v>83</v>
      </c>
    </row>
    <row r="163" s="2" customFormat="1" ht="24.15" customHeight="1">
      <c r="A163" s="34"/>
      <c r="B163" s="35"/>
      <c r="C163" s="225" t="s">
        <v>216</v>
      </c>
      <c r="D163" s="225" t="s">
        <v>134</v>
      </c>
      <c r="E163" s="226" t="s">
        <v>217</v>
      </c>
      <c r="F163" s="227" t="s">
        <v>218</v>
      </c>
      <c r="G163" s="228" t="s">
        <v>114</v>
      </c>
      <c r="H163" s="229">
        <v>9</v>
      </c>
      <c r="I163" s="230"/>
      <c r="J163" s="231">
        <f>ROUND(I163*H163,2)</f>
        <v>0</v>
      </c>
      <c r="K163" s="227" t="s">
        <v>115</v>
      </c>
      <c r="L163" s="40"/>
      <c r="M163" s="232" t="s">
        <v>1</v>
      </c>
      <c r="N163" s="233" t="s">
        <v>40</v>
      </c>
      <c r="O163" s="87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83</v>
      </c>
      <c r="AT163" s="204" t="s">
        <v>134</v>
      </c>
      <c r="AU163" s="204" t="s">
        <v>83</v>
      </c>
      <c r="AY163" s="13" t="s">
        <v>116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3" t="s">
        <v>83</v>
      </c>
      <c r="BK163" s="205">
        <f>ROUND(I163*H163,2)</f>
        <v>0</v>
      </c>
      <c r="BL163" s="13" t="s">
        <v>83</v>
      </c>
      <c r="BM163" s="204" t="s">
        <v>219</v>
      </c>
    </row>
    <row r="164" s="2" customFormat="1">
      <c r="A164" s="34"/>
      <c r="B164" s="35"/>
      <c r="C164" s="36"/>
      <c r="D164" s="206" t="s">
        <v>118</v>
      </c>
      <c r="E164" s="36"/>
      <c r="F164" s="207" t="s">
        <v>220</v>
      </c>
      <c r="G164" s="36"/>
      <c r="H164" s="36"/>
      <c r="I164" s="208"/>
      <c r="J164" s="36"/>
      <c r="K164" s="36"/>
      <c r="L164" s="40"/>
      <c r="M164" s="209"/>
      <c r="N164" s="210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118</v>
      </c>
      <c r="AU164" s="13" t="s">
        <v>83</v>
      </c>
    </row>
    <row r="165" s="2" customFormat="1" ht="16.5" customHeight="1">
      <c r="A165" s="34"/>
      <c r="B165" s="35"/>
      <c r="C165" s="225" t="s">
        <v>221</v>
      </c>
      <c r="D165" s="225" t="s">
        <v>134</v>
      </c>
      <c r="E165" s="226" t="s">
        <v>222</v>
      </c>
      <c r="F165" s="227" t="s">
        <v>223</v>
      </c>
      <c r="G165" s="228" t="s">
        <v>114</v>
      </c>
      <c r="H165" s="229">
        <v>1</v>
      </c>
      <c r="I165" s="230"/>
      <c r="J165" s="231">
        <f>ROUND(I165*H165,2)</f>
        <v>0</v>
      </c>
      <c r="K165" s="227" t="s">
        <v>115</v>
      </c>
      <c r="L165" s="40"/>
      <c r="M165" s="232" t="s">
        <v>1</v>
      </c>
      <c r="N165" s="233" t="s">
        <v>40</v>
      </c>
      <c r="O165" s="87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83</v>
      </c>
      <c r="AT165" s="204" t="s">
        <v>134</v>
      </c>
      <c r="AU165" s="204" t="s">
        <v>83</v>
      </c>
      <c r="AY165" s="13" t="s">
        <v>116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3" t="s">
        <v>83</v>
      </c>
      <c r="BK165" s="205">
        <f>ROUND(I165*H165,2)</f>
        <v>0</v>
      </c>
      <c r="BL165" s="13" t="s">
        <v>83</v>
      </c>
      <c r="BM165" s="204" t="s">
        <v>224</v>
      </c>
    </row>
    <row r="166" s="2" customFormat="1">
      <c r="A166" s="34"/>
      <c r="B166" s="35"/>
      <c r="C166" s="36"/>
      <c r="D166" s="206" t="s">
        <v>118</v>
      </c>
      <c r="E166" s="36"/>
      <c r="F166" s="207" t="s">
        <v>225</v>
      </c>
      <c r="G166" s="36"/>
      <c r="H166" s="36"/>
      <c r="I166" s="208"/>
      <c r="J166" s="36"/>
      <c r="K166" s="36"/>
      <c r="L166" s="40"/>
      <c r="M166" s="209"/>
      <c r="N166" s="210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118</v>
      </c>
      <c r="AU166" s="13" t="s">
        <v>83</v>
      </c>
    </row>
    <row r="167" s="2" customFormat="1" ht="37.8" customHeight="1">
      <c r="A167" s="34"/>
      <c r="B167" s="35"/>
      <c r="C167" s="225" t="s">
        <v>226</v>
      </c>
      <c r="D167" s="225" t="s">
        <v>134</v>
      </c>
      <c r="E167" s="226" t="s">
        <v>227</v>
      </c>
      <c r="F167" s="227" t="s">
        <v>228</v>
      </c>
      <c r="G167" s="228" t="s">
        <v>114</v>
      </c>
      <c r="H167" s="229">
        <v>2</v>
      </c>
      <c r="I167" s="230"/>
      <c r="J167" s="231">
        <f>ROUND(I167*H167,2)</f>
        <v>0</v>
      </c>
      <c r="K167" s="227" t="s">
        <v>115</v>
      </c>
      <c r="L167" s="40"/>
      <c r="M167" s="232" t="s">
        <v>1</v>
      </c>
      <c r="N167" s="233" t="s">
        <v>40</v>
      </c>
      <c r="O167" s="87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83</v>
      </c>
      <c r="AT167" s="204" t="s">
        <v>134</v>
      </c>
      <c r="AU167" s="204" t="s">
        <v>83</v>
      </c>
      <c r="AY167" s="13" t="s">
        <v>116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3" t="s">
        <v>83</v>
      </c>
      <c r="BK167" s="205">
        <f>ROUND(I167*H167,2)</f>
        <v>0</v>
      </c>
      <c r="BL167" s="13" t="s">
        <v>83</v>
      </c>
      <c r="BM167" s="204" t="s">
        <v>229</v>
      </c>
    </row>
    <row r="168" s="2" customFormat="1">
      <c r="A168" s="34"/>
      <c r="B168" s="35"/>
      <c r="C168" s="36"/>
      <c r="D168" s="206" t="s">
        <v>118</v>
      </c>
      <c r="E168" s="36"/>
      <c r="F168" s="207" t="s">
        <v>230</v>
      </c>
      <c r="G168" s="36"/>
      <c r="H168" s="36"/>
      <c r="I168" s="208"/>
      <c r="J168" s="36"/>
      <c r="K168" s="36"/>
      <c r="L168" s="40"/>
      <c r="M168" s="209"/>
      <c r="N168" s="210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118</v>
      </c>
      <c r="AU168" s="13" t="s">
        <v>83</v>
      </c>
    </row>
    <row r="169" s="2" customFormat="1" ht="21.75" customHeight="1">
      <c r="A169" s="34"/>
      <c r="B169" s="35"/>
      <c r="C169" s="225" t="s">
        <v>231</v>
      </c>
      <c r="D169" s="225" t="s">
        <v>134</v>
      </c>
      <c r="E169" s="226" t="s">
        <v>232</v>
      </c>
      <c r="F169" s="227" t="s">
        <v>233</v>
      </c>
      <c r="G169" s="228" t="s">
        <v>114</v>
      </c>
      <c r="H169" s="229">
        <v>9</v>
      </c>
      <c r="I169" s="230"/>
      <c r="J169" s="231">
        <f>ROUND(I169*H169,2)</f>
        <v>0</v>
      </c>
      <c r="K169" s="227" t="s">
        <v>115</v>
      </c>
      <c r="L169" s="40"/>
      <c r="M169" s="232" t="s">
        <v>1</v>
      </c>
      <c r="N169" s="233" t="s">
        <v>40</v>
      </c>
      <c r="O169" s="87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83</v>
      </c>
      <c r="AT169" s="204" t="s">
        <v>134</v>
      </c>
      <c r="AU169" s="204" t="s">
        <v>83</v>
      </c>
      <c r="AY169" s="13" t="s">
        <v>116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3" t="s">
        <v>83</v>
      </c>
      <c r="BK169" s="205">
        <f>ROUND(I169*H169,2)</f>
        <v>0</v>
      </c>
      <c r="BL169" s="13" t="s">
        <v>83</v>
      </c>
      <c r="BM169" s="204" t="s">
        <v>234</v>
      </c>
    </row>
    <row r="170" s="2" customFormat="1">
      <c r="A170" s="34"/>
      <c r="B170" s="35"/>
      <c r="C170" s="36"/>
      <c r="D170" s="206" t="s">
        <v>118</v>
      </c>
      <c r="E170" s="36"/>
      <c r="F170" s="207" t="s">
        <v>235</v>
      </c>
      <c r="G170" s="36"/>
      <c r="H170" s="36"/>
      <c r="I170" s="208"/>
      <c r="J170" s="36"/>
      <c r="K170" s="36"/>
      <c r="L170" s="40"/>
      <c r="M170" s="209"/>
      <c r="N170" s="210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118</v>
      </c>
      <c r="AU170" s="13" t="s">
        <v>83</v>
      </c>
    </row>
    <row r="171" s="2" customFormat="1" ht="21.75" customHeight="1">
      <c r="A171" s="34"/>
      <c r="B171" s="35"/>
      <c r="C171" s="225" t="s">
        <v>236</v>
      </c>
      <c r="D171" s="225" t="s">
        <v>134</v>
      </c>
      <c r="E171" s="226" t="s">
        <v>237</v>
      </c>
      <c r="F171" s="227" t="s">
        <v>238</v>
      </c>
      <c r="G171" s="228" t="s">
        <v>114</v>
      </c>
      <c r="H171" s="229">
        <v>2</v>
      </c>
      <c r="I171" s="230"/>
      <c r="J171" s="231">
        <f>ROUND(I171*H171,2)</f>
        <v>0</v>
      </c>
      <c r="K171" s="227" t="s">
        <v>115</v>
      </c>
      <c r="L171" s="40"/>
      <c r="M171" s="232" t="s">
        <v>1</v>
      </c>
      <c r="N171" s="233" t="s">
        <v>40</v>
      </c>
      <c r="O171" s="87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83</v>
      </c>
      <c r="AT171" s="204" t="s">
        <v>134</v>
      </c>
      <c r="AU171" s="204" t="s">
        <v>83</v>
      </c>
      <c r="AY171" s="13" t="s">
        <v>116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3" t="s">
        <v>83</v>
      </c>
      <c r="BK171" s="205">
        <f>ROUND(I171*H171,2)</f>
        <v>0</v>
      </c>
      <c r="BL171" s="13" t="s">
        <v>83</v>
      </c>
      <c r="BM171" s="204" t="s">
        <v>239</v>
      </c>
    </row>
    <row r="172" s="2" customFormat="1">
      <c r="A172" s="34"/>
      <c r="B172" s="35"/>
      <c r="C172" s="36"/>
      <c r="D172" s="206" t="s">
        <v>118</v>
      </c>
      <c r="E172" s="36"/>
      <c r="F172" s="207" t="s">
        <v>240</v>
      </c>
      <c r="G172" s="36"/>
      <c r="H172" s="36"/>
      <c r="I172" s="208"/>
      <c r="J172" s="36"/>
      <c r="K172" s="36"/>
      <c r="L172" s="40"/>
      <c r="M172" s="209"/>
      <c r="N172" s="210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118</v>
      </c>
      <c r="AU172" s="13" t="s">
        <v>83</v>
      </c>
    </row>
    <row r="173" s="2" customFormat="1" ht="24.15" customHeight="1">
      <c r="A173" s="34"/>
      <c r="B173" s="35"/>
      <c r="C173" s="225" t="s">
        <v>241</v>
      </c>
      <c r="D173" s="225" t="s">
        <v>134</v>
      </c>
      <c r="E173" s="226" t="s">
        <v>242</v>
      </c>
      <c r="F173" s="227" t="s">
        <v>243</v>
      </c>
      <c r="G173" s="228" t="s">
        <v>114</v>
      </c>
      <c r="H173" s="229">
        <v>2</v>
      </c>
      <c r="I173" s="230"/>
      <c r="J173" s="231">
        <f>ROUND(I173*H173,2)</f>
        <v>0</v>
      </c>
      <c r="K173" s="227" t="s">
        <v>115</v>
      </c>
      <c r="L173" s="40"/>
      <c r="M173" s="232" t="s">
        <v>1</v>
      </c>
      <c r="N173" s="233" t="s">
        <v>40</v>
      </c>
      <c r="O173" s="87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83</v>
      </c>
      <c r="AT173" s="204" t="s">
        <v>134</v>
      </c>
      <c r="AU173" s="204" t="s">
        <v>83</v>
      </c>
      <c r="AY173" s="13" t="s">
        <v>116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3" t="s">
        <v>83</v>
      </c>
      <c r="BK173" s="205">
        <f>ROUND(I173*H173,2)</f>
        <v>0</v>
      </c>
      <c r="BL173" s="13" t="s">
        <v>83</v>
      </c>
      <c r="BM173" s="204" t="s">
        <v>244</v>
      </c>
    </row>
    <row r="174" s="2" customFormat="1">
      <c r="A174" s="34"/>
      <c r="B174" s="35"/>
      <c r="C174" s="36"/>
      <c r="D174" s="206" t="s">
        <v>118</v>
      </c>
      <c r="E174" s="36"/>
      <c r="F174" s="207" t="s">
        <v>245</v>
      </c>
      <c r="G174" s="36"/>
      <c r="H174" s="36"/>
      <c r="I174" s="208"/>
      <c r="J174" s="36"/>
      <c r="K174" s="36"/>
      <c r="L174" s="40"/>
      <c r="M174" s="209"/>
      <c r="N174" s="210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118</v>
      </c>
      <c r="AU174" s="13" t="s">
        <v>83</v>
      </c>
    </row>
    <row r="175" s="2" customFormat="1" ht="37.8" customHeight="1">
      <c r="A175" s="34"/>
      <c r="B175" s="35"/>
      <c r="C175" s="225" t="s">
        <v>246</v>
      </c>
      <c r="D175" s="225" t="s">
        <v>134</v>
      </c>
      <c r="E175" s="226" t="s">
        <v>247</v>
      </c>
      <c r="F175" s="227" t="s">
        <v>248</v>
      </c>
      <c r="G175" s="228" t="s">
        <v>114</v>
      </c>
      <c r="H175" s="229">
        <v>2</v>
      </c>
      <c r="I175" s="230"/>
      <c r="J175" s="231">
        <f>ROUND(I175*H175,2)</f>
        <v>0</v>
      </c>
      <c r="K175" s="227" t="s">
        <v>115</v>
      </c>
      <c r="L175" s="40"/>
      <c r="M175" s="232" t="s">
        <v>1</v>
      </c>
      <c r="N175" s="233" t="s">
        <v>40</v>
      </c>
      <c r="O175" s="87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83</v>
      </c>
      <c r="AT175" s="204" t="s">
        <v>134</v>
      </c>
      <c r="AU175" s="204" t="s">
        <v>83</v>
      </c>
      <c r="AY175" s="13" t="s">
        <v>116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3" t="s">
        <v>83</v>
      </c>
      <c r="BK175" s="205">
        <f>ROUND(I175*H175,2)</f>
        <v>0</v>
      </c>
      <c r="BL175" s="13" t="s">
        <v>83</v>
      </c>
      <c r="BM175" s="204" t="s">
        <v>249</v>
      </c>
    </row>
    <row r="176" s="2" customFormat="1">
      <c r="A176" s="34"/>
      <c r="B176" s="35"/>
      <c r="C176" s="36"/>
      <c r="D176" s="206" t="s">
        <v>118</v>
      </c>
      <c r="E176" s="36"/>
      <c r="F176" s="207" t="s">
        <v>250</v>
      </c>
      <c r="G176" s="36"/>
      <c r="H176" s="36"/>
      <c r="I176" s="208"/>
      <c r="J176" s="36"/>
      <c r="K176" s="36"/>
      <c r="L176" s="40"/>
      <c r="M176" s="209"/>
      <c r="N176" s="210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118</v>
      </c>
      <c r="AU176" s="13" t="s">
        <v>83</v>
      </c>
    </row>
    <row r="177" s="2" customFormat="1" ht="21.75" customHeight="1">
      <c r="A177" s="34"/>
      <c r="B177" s="35"/>
      <c r="C177" s="225" t="s">
        <v>251</v>
      </c>
      <c r="D177" s="225" t="s">
        <v>134</v>
      </c>
      <c r="E177" s="226" t="s">
        <v>252</v>
      </c>
      <c r="F177" s="227" t="s">
        <v>253</v>
      </c>
      <c r="G177" s="228" t="s">
        <v>114</v>
      </c>
      <c r="H177" s="229">
        <v>1</v>
      </c>
      <c r="I177" s="230"/>
      <c r="J177" s="231">
        <f>ROUND(I177*H177,2)</f>
        <v>0</v>
      </c>
      <c r="K177" s="227" t="s">
        <v>115</v>
      </c>
      <c r="L177" s="40"/>
      <c r="M177" s="232" t="s">
        <v>1</v>
      </c>
      <c r="N177" s="233" t="s">
        <v>40</v>
      </c>
      <c r="O177" s="87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83</v>
      </c>
      <c r="AT177" s="204" t="s">
        <v>134</v>
      </c>
      <c r="AU177" s="204" t="s">
        <v>83</v>
      </c>
      <c r="AY177" s="13" t="s">
        <v>116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3" t="s">
        <v>83</v>
      </c>
      <c r="BK177" s="205">
        <f>ROUND(I177*H177,2)</f>
        <v>0</v>
      </c>
      <c r="BL177" s="13" t="s">
        <v>83</v>
      </c>
      <c r="BM177" s="204" t="s">
        <v>254</v>
      </c>
    </row>
    <row r="178" s="2" customFormat="1">
      <c r="A178" s="34"/>
      <c r="B178" s="35"/>
      <c r="C178" s="36"/>
      <c r="D178" s="206" t="s">
        <v>118</v>
      </c>
      <c r="E178" s="36"/>
      <c r="F178" s="207" t="s">
        <v>255</v>
      </c>
      <c r="G178" s="36"/>
      <c r="H178" s="36"/>
      <c r="I178" s="208"/>
      <c r="J178" s="36"/>
      <c r="K178" s="36"/>
      <c r="L178" s="40"/>
      <c r="M178" s="209"/>
      <c r="N178" s="210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118</v>
      </c>
      <c r="AU178" s="13" t="s">
        <v>83</v>
      </c>
    </row>
    <row r="179" s="2" customFormat="1" ht="62.7" customHeight="1">
      <c r="A179" s="34"/>
      <c r="B179" s="35"/>
      <c r="C179" s="225" t="s">
        <v>256</v>
      </c>
      <c r="D179" s="225" t="s">
        <v>134</v>
      </c>
      <c r="E179" s="226" t="s">
        <v>257</v>
      </c>
      <c r="F179" s="227" t="s">
        <v>258</v>
      </c>
      <c r="G179" s="228" t="s">
        <v>114</v>
      </c>
      <c r="H179" s="229">
        <v>5</v>
      </c>
      <c r="I179" s="230"/>
      <c r="J179" s="231">
        <f>ROUND(I179*H179,2)</f>
        <v>0</v>
      </c>
      <c r="K179" s="227" t="s">
        <v>115</v>
      </c>
      <c r="L179" s="40"/>
      <c r="M179" s="232" t="s">
        <v>1</v>
      </c>
      <c r="N179" s="233" t="s">
        <v>40</v>
      </c>
      <c r="O179" s="87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83</v>
      </c>
      <c r="AT179" s="204" t="s">
        <v>134</v>
      </c>
      <c r="AU179" s="204" t="s">
        <v>83</v>
      </c>
      <c r="AY179" s="13" t="s">
        <v>116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3" t="s">
        <v>83</v>
      </c>
      <c r="BK179" s="205">
        <f>ROUND(I179*H179,2)</f>
        <v>0</v>
      </c>
      <c r="BL179" s="13" t="s">
        <v>83</v>
      </c>
      <c r="BM179" s="204" t="s">
        <v>259</v>
      </c>
    </row>
    <row r="180" s="2" customFormat="1">
      <c r="A180" s="34"/>
      <c r="B180" s="35"/>
      <c r="C180" s="36"/>
      <c r="D180" s="206" t="s">
        <v>118</v>
      </c>
      <c r="E180" s="36"/>
      <c r="F180" s="207" t="s">
        <v>260</v>
      </c>
      <c r="G180" s="36"/>
      <c r="H180" s="36"/>
      <c r="I180" s="208"/>
      <c r="J180" s="36"/>
      <c r="K180" s="36"/>
      <c r="L180" s="40"/>
      <c r="M180" s="234"/>
      <c r="N180" s="235"/>
      <c r="O180" s="236"/>
      <c r="P180" s="236"/>
      <c r="Q180" s="236"/>
      <c r="R180" s="236"/>
      <c r="S180" s="236"/>
      <c r="T180" s="237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118</v>
      </c>
      <c r="AU180" s="13" t="s">
        <v>83</v>
      </c>
    </row>
    <row r="181" s="2" customFormat="1" ht="6.96" customHeight="1">
      <c r="A181" s="34"/>
      <c r="B181" s="62"/>
      <c r="C181" s="63"/>
      <c r="D181" s="63"/>
      <c r="E181" s="63"/>
      <c r="F181" s="63"/>
      <c r="G181" s="63"/>
      <c r="H181" s="63"/>
      <c r="I181" s="63"/>
      <c r="J181" s="63"/>
      <c r="K181" s="63"/>
      <c r="L181" s="40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sheetProtection sheet="1" autoFilter="0" formatColumns="0" formatRows="0" objects="1" scenarios="1" spinCount="100000" saltValue="BBRWGVwgbYL2V1nNNq1IJvjT4DrJvfLrYlqX6XizudAdHabaLU2FnnjVsBzL/Z/rAbXprE6sEhDJTvQEeIaqgg==" hashValue="4AkU5P7R3HXFKVe3FvZ15Y3u8SigTHt3ZkEw02Uvz6lb+qwHtwnUmydWVp87GgplueK95Ck1UIRVOY1KB8Yfeg==" algorithmName="SHA-512" password="CC35"/>
  <autoFilter ref="C116:K18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88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zabezpečovacího zařízení na trati D3 Litovel předměstí - Červenka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261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5. 6. 2022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ROUND((SUM(BE117:BE122)),  2)</f>
        <v>0</v>
      </c>
      <c r="G33" s="34"/>
      <c r="H33" s="34"/>
      <c r="I33" s="151">
        <v>0.20999999999999999</v>
      </c>
      <c r="J33" s="150">
        <f>ROUND(((SUM(BE117:BE122))*I33),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ROUND((SUM(BF117:BF122)),  2)</f>
        <v>0</v>
      </c>
      <c r="G34" s="34"/>
      <c r="H34" s="34"/>
      <c r="I34" s="151">
        <v>0.14999999999999999</v>
      </c>
      <c r="J34" s="150">
        <f>ROUND(((SUM(BF117:BF122))*I34),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ROUND((SUM(BG117:BG122)),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ROUND((SUM(BH117:BH122)),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ROUND((SUM(BI117:BI122)),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zabezpečovacího zařízení na trati D3 Litovel předměstí - Červenka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VON - VON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ŽST Červenka, ŽST Litovel předm, CDP</v>
      </c>
      <c r="G89" s="36"/>
      <c r="H89" s="36"/>
      <c r="I89" s="28" t="s">
        <v>22</v>
      </c>
      <c r="J89" s="75" t="str">
        <f>IF(J12="","",J12)</f>
        <v>5. 6. 2022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státní organizace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262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zabezpečovacího zařízení na trati D3 Litovel předměstí - Červenka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VON - VON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ŽST Červenka, ŽST Litovel předm, CDP</v>
      </c>
      <c r="G111" s="36"/>
      <c r="H111" s="36"/>
      <c r="I111" s="28" t="s">
        <v>22</v>
      </c>
      <c r="J111" s="75" t="str">
        <f>IF(J12="","",J12)</f>
        <v>5. 6. 2022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železnic, státní organizace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99</v>
      </c>
      <c r="D116" s="184" t="s">
        <v>60</v>
      </c>
      <c r="E116" s="184" t="s">
        <v>56</v>
      </c>
      <c r="F116" s="184" t="s">
        <v>57</v>
      </c>
      <c r="G116" s="184" t="s">
        <v>100</v>
      </c>
      <c r="H116" s="184" t="s">
        <v>101</v>
      </c>
      <c r="I116" s="184" t="s">
        <v>102</v>
      </c>
      <c r="J116" s="184" t="s">
        <v>94</v>
      </c>
      <c r="K116" s="185" t="s">
        <v>103</v>
      </c>
      <c r="L116" s="186"/>
      <c r="M116" s="96" t="s">
        <v>1</v>
      </c>
      <c r="N116" s="97" t="s">
        <v>39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96</v>
      </c>
      <c r="BK117" s="191">
        <f>BK118</f>
        <v>0</v>
      </c>
    </row>
    <row r="118" s="11" customFormat="1" ht="25.92" customHeight="1">
      <c r="A118" s="11"/>
      <c r="B118" s="211"/>
      <c r="C118" s="212"/>
      <c r="D118" s="213" t="s">
        <v>74</v>
      </c>
      <c r="E118" s="214" t="s">
        <v>263</v>
      </c>
      <c r="F118" s="214" t="s">
        <v>264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SUM(P119:P122)</f>
        <v>0</v>
      </c>
      <c r="Q118" s="219"/>
      <c r="R118" s="220">
        <f>SUM(R119:R122)</f>
        <v>0</v>
      </c>
      <c r="S118" s="219"/>
      <c r="T118" s="221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2" t="s">
        <v>133</v>
      </c>
      <c r="AT118" s="223" t="s">
        <v>74</v>
      </c>
      <c r="AU118" s="223" t="s">
        <v>75</v>
      </c>
      <c r="AY118" s="222" t="s">
        <v>116</v>
      </c>
      <c r="BK118" s="224">
        <f>SUM(BK119:BK122)</f>
        <v>0</v>
      </c>
    </row>
    <row r="119" s="2" customFormat="1" ht="37.8" customHeight="1">
      <c r="A119" s="34"/>
      <c r="B119" s="35"/>
      <c r="C119" s="225" t="s">
        <v>83</v>
      </c>
      <c r="D119" s="225" t="s">
        <v>134</v>
      </c>
      <c r="E119" s="226" t="s">
        <v>265</v>
      </c>
      <c r="F119" s="227" t="s">
        <v>266</v>
      </c>
      <c r="G119" s="228" t="s">
        <v>267</v>
      </c>
      <c r="H119" s="238"/>
      <c r="I119" s="230"/>
      <c r="J119" s="231">
        <f>ROUND(I119*H119,2)</f>
        <v>0</v>
      </c>
      <c r="K119" s="227" t="s">
        <v>115</v>
      </c>
      <c r="L119" s="40"/>
      <c r="M119" s="232" t="s">
        <v>1</v>
      </c>
      <c r="N119" s="233" t="s">
        <v>40</v>
      </c>
      <c r="O119" s="87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4" t="s">
        <v>126</v>
      </c>
      <c r="AT119" s="204" t="s">
        <v>134</v>
      </c>
      <c r="AU119" s="204" t="s">
        <v>83</v>
      </c>
      <c r="AY119" s="13" t="s">
        <v>116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3" t="s">
        <v>83</v>
      </c>
      <c r="BK119" s="205">
        <f>ROUND(I119*H119,2)</f>
        <v>0</v>
      </c>
      <c r="BL119" s="13" t="s">
        <v>126</v>
      </c>
      <c r="BM119" s="204" t="s">
        <v>268</v>
      </c>
    </row>
    <row r="120" s="2" customFormat="1">
      <c r="A120" s="34"/>
      <c r="B120" s="35"/>
      <c r="C120" s="36"/>
      <c r="D120" s="206" t="s">
        <v>118</v>
      </c>
      <c r="E120" s="36"/>
      <c r="F120" s="207" t="s">
        <v>269</v>
      </c>
      <c r="G120" s="36"/>
      <c r="H120" s="36"/>
      <c r="I120" s="208"/>
      <c r="J120" s="36"/>
      <c r="K120" s="36"/>
      <c r="L120" s="40"/>
      <c r="M120" s="209"/>
      <c r="N120" s="210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118</v>
      </c>
      <c r="AU120" s="13" t="s">
        <v>83</v>
      </c>
    </row>
    <row r="121" s="2" customFormat="1" ht="33" customHeight="1">
      <c r="A121" s="34"/>
      <c r="B121" s="35"/>
      <c r="C121" s="225" t="s">
        <v>85</v>
      </c>
      <c r="D121" s="225" t="s">
        <v>134</v>
      </c>
      <c r="E121" s="226" t="s">
        <v>270</v>
      </c>
      <c r="F121" s="227" t="s">
        <v>271</v>
      </c>
      <c r="G121" s="228" t="s">
        <v>267</v>
      </c>
      <c r="H121" s="238"/>
      <c r="I121" s="230"/>
      <c r="J121" s="231">
        <f>ROUND(I121*H121,2)</f>
        <v>0</v>
      </c>
      <c r="K121" s="227" t="s">
        <v>115</v>
      </c>
      <c r="L121" s="40"/>
      <c r="M121" s="232" t="s">
        <v>1</v>
      </c>
      <c r="N121" s="233" t="s">
        <v>40</v>
      </c>
      <c r="O121" s="87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126</v>
      </c>
      <c r="AT121" s="204" t="s">
        <v>134</v>
      </c>
      <c r="AU121" s="204" t="s">
        <v>83</v>
      </c>
      <c r="AY121" s="13" t="s">
        <v>116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3" t="s">
        <v>83</v>
      </c>
      <c r="BK121" s="205">
        <f>ROUND(I121*H121,2)</f>
        <v>0</v>
      </c>
      <c r="BL121" s="13" t="s">
        <v>126</v>
      </c>
      <c r="BM121" s="204" t="s">
        <v>272</v>
      </c>
    </row>
    <row r="122" s="2" customFormat="1">
      <c r="A122" s="34"/>
      <c r="B122" s="35"/>
      <c r="C122" s="36"/>
      <c r="D122" s="206" t="s">
        <v>118</v>
      </c>
      <c r="E122" s="36"/>
      <c r="F122" s="207" t="s">
        <v>273</v>
      </c>
      <c r="G122" s="36"/>
      <c r="H122" s="36"/>
      <c r="I122" s="208"/>
      <c r="J122" s="36"/>
      <c r="K122" s="36"/>
      <c r="L122" s="40"/>
      <c r="M122" s="234"/>
      <c r="N122" s="235"/>
      <c r="O122" s="236"/>
      <c r="P122" s="236"/>
      <c r="Q122" s="236"/>
      <c r="R122" s="236"/>
      <c r="S122" s="236"/>
      <c r="T122" s="237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118</v>
      </c>
      <c r="AU122" s="13" t="s">
        <v>83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Iyry6qDIOb7ineFNYttoak3JK5PGXO6H99cziQa/K3fCpKtq6Kl2gFqrx7CeoBFsYRz9CaQbPqwhMp4Wr13nOQ==" hashValue="ybrWQWTQ8MVXsMTeiyUcI6ld8Y3eNQkS1bbsYKDcaICm8viEf32M5sp3hFsNBfEmgJkvw8x+bta2FbWnkWY2lA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2022-06-06T05:08:06Z</dcterms:created>
  <dcterms:modified xsi:type="dcterms:W3CDTF">2022-06-06T05:08:08Z</dcterms:modified>
</cp:coreProperties>
</file>